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omments2.xml" ContentType="application/vnd.openxmlformats-officedocument.spreadsheetml.comments+xml"/>
  <Override PartName="/xl/pivotTables/pivotTable1.xml" ContentType="application/vnd.openxmlformats-officedocument.spreadsheetml.pivot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1"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325"/>
  <workbookPr/>
  <mc:AlternateContent xmlns:mc="http://schemas.openxmlformats.org/markup-compatibility/2006">
    <mc:Choice Requires="x15">
      <x15ac:absPath xmlns:x15ac="http://schemas.microsoft.com/office/spreadsheetml/2010/11/ac" url="C:\Users\Inti\Google Drive (tesisinti.ecotrop@gmail.com)\Tesis IAV\"/>
    </mc:Choice>
  </mc:AlternateContent>
  <xr:revisionPtr revIDLastSave="0" documentId="13_ncr:1_{3A8DAEF5-7AED-43A2-BED4-A4217C8E1B66}" xr6:coauthVersionLast="45" xr6:coauthVersionMax="45" xr10:uidLastSave="{00000000-0000-0000-0000-000000000000}"/>
  <workbookProtection lockStructure="1"/>
  <bookViews>
    <workbookView xWindow="-120" yWindow="-120" windowWidth="20730" windowHeight="11160" xr2:uid="{00000000-000D-0000-FFFF-FFFF00000000}"/>
  </bookViews>
  <sheets>
    <sheet name="Consultas" sheetId="1" r:id="rId1"/>
    <sheet name="BD-Artículos" sheetId="3" r:id="rId2"/>
    <sheet name="Propiedades" sheetId="4" r:id="rId3"/>
    <sheet name="Máximos" sheetId="9" r:id="rId4"/>
    <sheet name="Referencias" sheetId="8" r:id="rId5"/>
  </sheets>
  <definedNames>
    <definedName name="_xlnm._FilterDatabase" localSheetId="1" hidden="1">'BD-Artículos'!$A$3:$L$1243</definedName>
    <definedName name="Articulos">'BD-Artículos'!$C$3:$L$1243</definedName>
    <definedName name="BDArt2">'BD-Artículos'!$A$3:$L$1243</definedName>
    <definedName name="BDComp2">#REF!</definedName>
    <definedName name="CONCENTRACIONES">#REF!</definedName>
    <definedName name="maximos">Máximos!$A$5:$F$58</definedName>
    <definedName name="PROPIEDADES">Propiedades!$A$4:$P$57</definedName>
    <definedName name="REGIONES">#REF!</definedName>
    <definedName name="ResBDCom">#REF!</definedName>
  </definedNames>
  <calcPr calcId="181029"/>
  <pivotCaches>
    <pivotCache cacheId="0" r:id="rId6"/>
  </pivotCaches>
  <extLst>
    <ext xmlns:xcalcf="http://schemas.microsoft.com/office/spreadsheetml/2018/calcfeatures" uri="{B58B0392-4F1F-4190-BB64-5DF3571DCE5F}">
      <xcalcf:calcFeatures>
        <xcalcf:feature name="microsoft.com:RD"/>
        <xcalcf:feature name="microsoft.com:FV"/>
      </xcalcf:calcFeatures>
    </ext>
    <ext uri="GoogleSheetsCustomDataVersion1">
      <go:sheetsCustomData xmlns:go="http://customooxmlschemas.google.com/" r:id="rId12" roundtripDataSignature="AMtx7mjMyx3ZOVk3V7IIDbGU6Nh/aW8hTQ=="/>
    </ext>
  </extLst>
</workbook>
</file>

<file path=xl/calcChain.xml><?xml version="1.0" encoding="utf-8"?>
<calcChain xmlns="http://schemas.openxmlformats.org/spreadsheetml/2006/main">
  <c r="E7" i="1" l="1"/>
  <c r="E11" i="1" l="1"/>
  <c r="E10" i="1"/>
  <c r="E9" i="1"/>
  <c r="E8" i="1"/>
  <c r="D11" i="1"/>
  <c r="D10" i="1"/>
  <c r="D9" i="1"/>
  <c r="D8" i="1"/>
  <c r="E23" i="1" l="1"/>
  <c r="E22" i="1"/>
  <c r="E21" i="1"/>
  <c r="E20" i="1"/>
  <c r="E19" i="1"/>
  <c r="E18" i="1"/>
  <c r="E17" i="1"/>
  <c r="E16" i="1"/>
  <c r="E15" i="1"/>
  <c r="E14" i="1"/>
  <c r="E13" i="1"/>
  <c r="E6" i="1"/>
  <c r="G1237" i="3"/>
  <c r="G1074" i="3"/>
  <c r="G1103" i="3"/>
  <c r="G666" i="3"/>
  <c r="G730" i="3"/>
  <c r="G999" i="3"/>
  <c r="G944" i="3"/>
  <c r="G991" i="3"/>
  <c r="G787" i="3"/>
  <c r="G816" i="3"/>
  <c r="G756" i="3"/>
  <c r="G1182" i="3"/>
  <c r="G1019" i="3"/>
  <c r="G1048" i="3"/>
  <c r="G367" i="3"/>
  <c r="G821" i="3"/>
  <c r="G934" i="3"/>
  <c r="G437" i="3"/>
  <c r="G1014" i="3"/>
  <c r="G50" i="3"/>
  <c r="G136" i="3"/>
  <c r="G469" i="3"/>
  <c r="G391" i="3"/>
  <c r="G1021" i="3"/>
  <c r="G198" i="3"/>
  <c r="G648" i="3"/>
  <c r="G917" i="3"/>
  <c r="G1131" i="3"/>
  <c r="G544" i="3"/>
  <c r="G662" i="3"/>
  <c r="G229" i="3"/>
  <c r="G104" i="3"/>
  <c r="G38" i="3"/>
  <c r="G937" i="3"/>
  <c r="G966" i="3"/>
  <c r="G857" i="3"/>
  <c r="G827" i="3"/>
  <c r="G900" i="3"/>
  <c r="G425" i="3"/>
  <c r="G876" i="3"/>
  <c r="G598" i="3"/>
  <c r="G475" i="3"/>
  <c r="G829" i="3"/>
  <c r="G490" i="3"/>
  <c r="G1047" i="3"/>
  <c r="G158" i="3"/>
  <c r="G44" i="3"/>
  <c r="G835" i="3"/>
  <c r="G1049" i="3"/>
  <c r="G1223" i="3"/>
  <c r="G1060" i="3"/>
  <c r="G801" i="3"/>
  <c r="G652" i="3"/>
  <c r="G586" i="3"/>
  <c r="G986" i="3"/>
  <c r="G362" i="3"/>
  <c r="G260" i="3"/>
  <c r="G943" i="3"/>
  <c r="G789" i="3"/>
  <c r="G524" i="3"/>
  <c r="G779" i="3"/>
  <c r="G516" i="3"/>
  <c r="G846" i="3"/>
  <c r="G683" i="3"/>
  <c r="G712" i="3"/>
  <c r="G1036" i="3"/>
  <c r="G470" i="3"/>
  <c r="G973" i="3"/>
  <c r="G968" i="3"/>
  <c r="G600" i="3"/>
  <c r="G1157" i="3"/>
  <c r="G1186" i="3"/>
  <c r="G942" i="3"/>
  <c r="G791" i="3"/>
  <c r="G628" i="3"/>
  <c r="G657" i="3"/>
  <c r="G1187" i="3"/>
  <c r="G1062" i="3"/>
  <c r="G543" i="3"/>
  <c r="G776" i="3"/>
  <c r="G133" i="3"/>
  <c r="G1220" i="3"/>
  <c r="G335" i="3"/>
  <c r="G558" i="3"/>
  <c r="G1156" i="3"/>
  <c r="G1185" i="3"/>
  <c r="G748" i="3"/>
  <c r="G182" i="3"/>
  <c r="G685" i="3"/>
  <c r="G1009" i="3"/>
  <c r="G1073" i="3"/>
  <c r="G869" i="3"/>
  <c r="G898" i="3"/>
  <c r="G654" i="3"/>
  <c r="G503" i="3"/>
  <c r="G1101" i="3"/>
  <c r="G590" i="3"/>
  <c r="G611" i="3"/>
  <c r="G959" i="3"/>
  <c r="G386" i="3"/>
  <c r="G243" i="3"/>
  <c r="G823" i="3"/>
  <c r="G305" i="3"/>
  <c r="G322" i="3"/>
  <c r="G1138" i="3"/>
  <c r="G1055" i="3"/>
  <c r="G873" i="3"/>
  <c r="G802" i="3"/>
  <c r="G522" i="3"/>
  <c r="G614" i="3"/>
  <c r="G297" i="3"/>
  <c r="G311" i="3"/>
  <c r="G912" i="3"/>
  <c r="G925" i="3"/>
  <c r="G509" i="3"/>
  <c r="G389" i="3"/>
  <c r="G1078" i="3"/>
  <c r="G172" i="3"/>
  <c r="G211" i="3"/>
  <c r="G363" i="3"/>
  <c r="G249" i="3"/>
  <c r="G1072" i="3"/>
  <c r="G290" i="3"/>
  <c r="G461" i="3"/>
  <c r="G494" i="3"/>
  <c r="G1140" i="3"/>
  <c r="G365" i="3"/>
  <c r="G1031" i="3"/>
  <c r="G868" i="3"/>
  <c r="G897" i="3"/>
  <c r="G1221" i="3"/>
  <c r="G343" i="3"/>
  <c r="G1158" i="3"/>
  <c r="G721" i="3"/>
  <c r="G785" i="3"/>
  <c r="G581" i="3"/>
  <c r="G610" i="3"/>
  <c r="G1127" i="3"/>
  <c r="G976" i="3"/>
  <c r="G813" i="3"/>
  <c r="G212" i="3"/>
  <c r="G796" i="3"/>
  <c r="G856" i="3"/>
  <c r="G98" i="3"/>
  <c r="G324" i="3"/>
  <c r="G1008" i="3"/>
  <c r="G17" i="3"/>
  <c r="G1154" i="3"/>
  <c r="G949" i="3"/>
  <c r="G786" i="3"/>
  <c r="G815" i="3"/>
  <c r="G1139" i="3"/>
  <c r="G1203" i="3"/>
  <c r="G711" i="3"/>
  <c r="G271" i="3"/>
  <c r="G703" i="3"/>
  <c r="G499" i="3"/>
  <c r="G528" i="3"/>
  <c r="G1045" i="3"/>
  <c r="G894" i="3"/>
  <c r="G731" i="3"/>
  <c r="G760" i="3"/>
  <c r="G794" i="3"/>
  <c r="G718" i="3"/>
  <c r="G646" i="3"/>
  <c r="G149" i="3"/>
  <c r="G911" i="3"/>
  <c r="G307" i="3"/>
  <c r="G488" i="3"/>
  <c r="G1159" i="3"/>
  <c r="G103" i="3"/>
  <c r="G733" i="3"/>
  <c r="G1057" i="3"/>
  <c r="G1121" i="3"/>
  <c r="G629" i="3"/>
  <c r="G843" i="3"/>
  <c r="G1017" i="3"/>
  <c r="G224" i="3"/>
  <c r="G1207" i="3"/>
  <c r="G1147" i="3"/>
  <c r="G512" i="3"/>
  <c r="G649" i="3"/>
  <c r="G678" i="3"/>
  <c r="G1042" i="3"/>
  <c r="G724" i="3"/>
  <c r="G564" i="3"/>
  <c r="G926" i="3"/>
  <c r="G773" i="3"/>
  <c r="G1071" i="3"/>
  <c r="G640" i="3"/>
  <c r="G1238" i="3"/>
  <c r="G325" i="3"/>
  <c r="G200" i="3"/>
  <c r="G553" i="3"/>
  <c r="G767" i="3"/>
  <c r="G1091" i="3"/>
  <c r="G1155" i="3"/>
  <c r="G951" i="3"/>
  <c r="G350" i="3"/>
  <c r="G736" i="3"/>
  <c r="G585" i="3"/>
  <c r="G764" i="3"/>
  <c r="G1025" i="3"/>
  <c r="G523" i="3"/>
  <c r="G871" i="3"/>
  <c r="G65" i="3"/>
  <c r="G220" i="3"/>
  <c r="G987" i="3"/>
  <c r="G111" i="3"/>
  <c r="G758" i="3"/>
  <c r="G1113" i="3"/>
  <c r="G320" i="3"/>
  <c r="G37" i="3"/>
  <c r="G1189" i="3"/>
  <c r="G1026" i="3"/>
  <c r="G1240" i="3"/>
  <c r="G803" i="3"/>
  <c r="G867" i="3"/>
  <c r="G663" i="3"/>
  <c r="G62" i="3"/>
  <c r="G1209" i="3"/>
  <c r="G428" i="3"/>
  <c r="G241" i="3"/>
  <c r="G819" i="3"/>
  <c r="G948" i="3"/>
  <c r="G1056" i="3"/>
  <c r="G388" i="3"/>
  <c r="G349" i="3"/>
  <c r="G842" i="3"/>
  <c r="G908" i="3"/>
  <c r="G204" i="3"/>
  <c r="G928" i="3"/>
  <c r="G618" i="3"/>
  <c r="G1231" i="3"/>
  <c r="G399" i="3"/>
  <c r="G1003" i="3"/>
  <c r="G345" i="3"/>
  <c r="G312" i="3"/>
  <c r="G280" i="3"/>
  <c r="G798" i="3"/>
  <c r="G102" i="3"/>
  <c r="G1035" i="3"/>
  <c r="G599" i="3"/>
  <c r="G242" i="3"/>
  <c r="G5" i="3"/>
  <c r="G89" i="3"/>
  <c r="G704" i="3"/>
  <c r="G1064" i="3"/>
  <c r="G536" i="3"/>
  <c r="G361" i="3"/>
  <c r="G71" i="3"/>
  <c r="G477" i="3"/>
  <c r="G436" i="3"/>
  <c r="G825" i="3"/>
  <c r="G32" i="3"/>
  <c r="G1015" i="3"/>
  <c r="G901" i="3"/>
  <c r="G738" i="3"/>
  <c r="G952" i="3"/>
  <c r="G515" i="3"/>
  <c r="G579" i="3"/>
  <c r="G626" i="3"/>
  <c r="G656" i="3"/>
  <c r="G921" i="3"/>
  <c r="G140" i="3"/>
  <c r="G1219" i="3"/>
  <c r="G1170" i="3"/>
  <c r="G612" i="3"/>
  <c r="G1241" i="3"/>
  <c r="G100" i="3"/>
  <c r="G1118" i="3"/>
  <c r="G127" i="3"/>
  <c r="G48" i="3"/>
  <c r="G1040" i="3"/>
  <c r="G743" i="3"/>
  <c r="G580" i="3"/>
  <c r="G609" i="3"/>
  <c r="G933" i="3"/>
  <c r="G55" i="3"/>
  <c r="G870" i="3"/>
  <c r="G1194" i="3"/>
  <c r="G497" i="3"/>
  <c r="G1054" i="3"/>
  <c r="G1083" i="3"/>
  <c r="G839" i="3"/>
  <c r="G688" i="3"/>
  <c r="G525" i="3"/>
  <c r="G990" i="3"/>
  <c r="G981" i="3"/>
  <c r="G753" i="3"/>
  <c r="G403" i="3"/>
  <c r="G383" i="3"/>
  <c r="G1193" i="3"/>
  <c r="G340" i="3"/>
  <c r="G42" i="3"/>
  <c r="G661" i="3"/>
  <c r="G498" i="3"/>
  <c r="G527" i="3"/>
  <c r="G851" i="3"/>
  <c r="G915" i="3"/>
  <c r="G914" i="3"/>
  <c r="G438" i="3"/>
  <c r="G1176" i="3"/>
  <c r="G972" i="3"/>
  <c r="G1001" i="3"/>
  <c r="G757" i="3"/>
  <c r="G606" i="3"/>
  <c r="G1204" i="3"/>
  <c r="G1233" i="3"/>
  <c r="G817" i="3"/>
  <c r="G615" i="3"/>
  <c r="G1119" i="3"/>
  <c r="G472" i="3"/>
  <c r="G808" i="3"/>
  <c r="G974" i="3"/>
  <c r="G1087" i="3"/>
  <c r="G883" i="3"/>
  <c r="G624" i="3"/>
  <c r="G510" i="3"/>
  <c r="G1108" i="3"/>
  <c r="G561" i="3"/>
  <c r="G885" i="3"/>
  <c r="G295" i="3"/>
  <c r="G637" i="3"/>
  <c r="G680" i="3"/>
  <c r="G1183" i="3"/>
  <c r="G1032" i="3"/>
  <c r="G828" i="3"/>
  <c r="G128" i="3"/>
  <c r="G982" i="3"/>
  <c r="G1130" i="3"/>
  <c r="G82" i="3"/>
  <c r="G358" i="3"/>
  <c r="G762" i="3"/>
  <c r="G268" i="3"/>
  <c r="G734" i="3"/>
  <c r="G799" i="3"/>
  <c r="G595" i="3"/>
  <c r="G1097" i="3"/>
  <c r="G983" i="3"/>
  <c r="G820" i="3"/>
  <c r="G404" i="3"/>
  <c r="G597" i="3"/>
  <c r="G7" i="3"/>
  <c r="G1110" i="3"/>
  <c r="G961" i="3"/>
  <c r="G895" i="3"/>
  <c r="G744" i="3"/>
  <c r="G540" i="3"/>
  <c r="G1164" i="3"/>
  <c r="G694" i="3"/>
  <c r="G14" i="3"/>
  <c r="G372" i="3"/>
  <c r="G70" i="3"/>
  <c r="G947" i="3"/>
  <c r="G397" i="3"/>
  <c r="G840" i="3"/>
  <c r="G765" i="3"/>
  <c r="G682" i="3"/>
  <c r="G907" i="3"/>
  <c r="G330" i="3"/>
  <c r="G605" i="3"/>
  <c r="G233" i="3"/>
  <c r="G620" i="3"/>
  <c r="G464" i="3"/>
  <c r="G635" i="3"/>
  <c r="G188" i="3"/>
  <c r="G216" i="3"/>
  <c r="G623" i="3"/>
  <c r="G782" i="3"/>
  <c r="G788" i="3"/>
  <c r="G466" i="3"/>
  <c r="G903" i="3"/>
  <c r="G262" i="3"/>
  <c r="G479" i="3"/>
  <c r="G11" i="3"/>
  <c r="G117" i="3"/>
  <c r="G836" i="3"/>
  <c r="G443" i="3"/>
  <c r="G453" i="3"/>
  <c r="G511" i="3"/>
  <c r="G1066" i="3"/>
  <c r="G230" i="3"/>
  <c r="G1068" i="3"/>
  <c r="G695" i="3"/>
  <c r="G116" i="3"/>
  <c r="G1081" i="3"/>
  <c r="G673" i="3"/>
  <c r="G1217" i="3"/>
  <c r="G1061" i="3"/>
  <c r="G175" i="3"/>
  <c r="G417" i="3"/>
  <c r="G282" i="3"/>
  <c r="G537" i="3"/>
  <c r="G727" i="3"/>
  <c r="G1211" i="3"/>
  <c r="G988" i="3"/>
  <c r="G218" i="3"/>
  <c r="G633" i="3"/>
  <c r="G931" i="3"/>
  <c r="G1085" i="3"/>
  <c r="G447" i="3"/>
  <c r="G294" i="3"/>
  <c r="G275" i="3"/>
  <c r="G1053" i="3"/>
  <c r="G645" i="3"/>
  <c r="G582" i="3"/>
  <c r="G970" i="3"/>
  <c r="G795" i="3"/>
  <c r="G1161" i="3"/>
  <c r="G784" i="3"/>
  <c r="G20" i="3"/>
  <c r="G418" i="3"/>
  <c r="G52" i="3"/>
  <c r="G677" i="3"/>
  <c r="G1065" i="3"/>
  <c r="G679" i="3"/>
  <c r="G690" i="3"/>
  <c r="G1043" i="3"/>
  <c r="G826" i="3"/>
  <c r="G541" i="3"/>
  <c r="G810" i="3"/>
  <c r="G1210" i="3"/>
  <c r="G94" i="3"/>
  <c r="G593" i="3"/>
  <c r="G891" i="3"/>
  <c r="G433" i="3"/>
  <c r="G565" i="3"/>
  <c r="G904" i="3"/>
  <c r="G689" i="3"/>
  <c r="G1095" i="3"/>
  <c r="G584" i="3"/>
  <c r="G107" i="3"/>
  <c r="G763" i="3"/>
  <c r="G1149" i="3"/>
  <c r="G1239" i="3"/>
  <c r="G805" i="3"/>
  <c r="G265" i="3"/>
  <c r="G63" i="3"/>
  <c r="G559" i="3"/>
  <c r="G302" i="3"/>
  <c r="G1128" i="3"/>
  <c r="G6" i="3"/>
  <c r="G448" i="3"/>
  <c r="G119" i="3"/>
  <c r="G41" i="3"/>
  <c r="G8" i="3"/>
  <c r="G96" i="3"/>
  <c r="G244" i="3"/>
  <c r="G370" i="3"/>
  <c r="G458" i="3"/>
  <c r="G313" i="3"/>
  <c r="G1169" i="3"/>
  <c r="G1141" i="3"/>
  <c r="G910" i="3"/>
  <c r="G296" i="3"/>
  <c r="G892" i="3"/>
  <c r="G542" i="3"/>
  <c r="G1051" i="3"/>
  <c r="G486" i="3"/>
  <c r="G650" i="3"/>
  <c r="G413" i="3"/>
  <c r="G150" i="3"/>
  <c r="G916" i="3"/>
  <c r="G705" i="3"/>
  <c r="G1098" i="3"/>
  <c r="G205" i="3"/>
  <c r="G1191" i="3"/>
  <c r="G61" i="3"/>
  <c r="G660" i="3"/>
  <c r="G1208" i="3"/>
  <c r="G642" i="3"/>
  <c r="G435" i="3"/>
  <c r="G176" i="3"/>
  <c r="G681" i="3"/>
  <c r="G232" i="3"/>
  <c r="G589" i="3"/>
  <c r="G357" i="3"/>
  <c r="G239" i="3"/>
  <c r="G998" i="3"/>
  <c r="G190" i="3"/>
  <c r="G1105" i="3"/>
  <c r="G278" i="3"/>
  <c r="G400" i="3"/>
  <c r="G859" i="3"/>
  <c r="G126" i="3"/>
  <c r="G1218" i="3"/>
  <c r="G124" i="3"/>
  <c r="G426" i="3"/>
  <c r="G862" i="3"/>
  <c r="G489" i="3"/>
  <c r="G864" i="3"/>
  <c r="G875" i="3"/>
  <c r="G1228" i="3"/>
  <c r="G1011" i="3"/>
  <c r="G1096" i="3"/>
  <c r="G1180" i="3"/>
  <c r="G985" i="3"/>
  <c r="G153" i="3"/>
  <c r="G984" i="3"/>
  <c r="G521" i="3"/>
  <c r="G1005" i="3"/>
  <c r="G152" i="3"/>
  <c r="G534" i="3"/>
  <c r="G1080" i="3"/>
  <c r="G725" i="3"/>
  <c r="G879" i="3"/>
  <c r="G548" i="3"/>
  <c r="G556" i="3"/>
  <c r="G800" i="3"/>
  <c r="G193" i="3"/>
  <c r="G1086" i="3"/>
  <c r="G1137" i="3"/>
  <c r="G134" i="3"/>
  <c r="G390" i="3"/>
  <c r="G847" i="3"/>
  <c r="G964" i="3"/>
  <c r="G850" i="3"/>
  <c r="G323" i="3"/>
  <c r="G872" i="3"/>
  <c r="G1202" i="3"/>
  <c r="G751" i="3"/>
  <c r="G1234" i="3"/>
  <c r="G484" i="3"/>
  <c r="G837" i="3"/>
  <c r="G439" i="3"/>
  <c r="G1063" i="3"/>
  <c r="G1243" i="3"/>
  <c r="G573" i="3"/>
  <c r="G264" i="3"/>
  <c r="G698" i="3"/>
  <c r="G31" i="3"/>
  <c r="G732" i="3"/>
  <c r="G1120" i="3"/>
  <c r="G68" i="3"/>
  <c r="G483" i="3"/>
  <c r="G781" i="3"/>
  <c r="G1033" i="3"/>
  <c r="G274" i="3"/>
  <c r="G1174" i="3"/>
  <c r="G1143" i="3"/>
  <c r="G507" i="3"/>
  <c r="G726" i="3"/>
  <c r="G1093" i="3"/>
  <c r="G92" i="3"/>
  <c r="G1116" i="3"/>
  <c r="G707" i="3"/>
  <c r="G1166" i="3"/>
  <c r="G1215" i="3"/>
  <c r="G636" i="3"/>
  <c r="G170" i="3"/>
  <c r="G431" i="3"/>
  <c r="G180" i="3"/>
  <c r="G202" i="3"/>
  <c r="G169" i="3"/>
  <c r="G674" i="3"/>
  <c r="G693" i="3"/>
  <c r="G471" i="3"/>
  <c r="G965" i="3"/>
  <c r="G978" i="3"/>
  <c r="G122" i="3"/>
  <c r="G59" i="3"/>
  <c r="G1092" i="3"/>
  <c r="G283" i="3"/>
  <c r="G72" i="3"/>
  <c r="G638" i="3"/>
  <c r="G46" i="3"/>
  <c r="G971" i="3"/>
  <c r="G888" i="3"/>
  <c r="G945" i="3"/>
  <c r="G234" i="3"/>
  <c r="G56" i="3"/>
  <c r="G286" i="3"/>
  <c r="G246" i="3"/>
  <c r="G235" i="3"/>
  <c r="G113" i="3"/>
  <c r="G686" i="3"/>
  <c r="G754" i="3"/>
  <c r="G371" i="3"/>
  <c r="G514" i="3"/>
  <c r="G568" i="3"/>
  <c r="G420" i="3"/>
  <c r="G1050" i="3"/>
  <c r="G462" i="3"/>
  <c r="G80" i="3"/>
  <c r="G722" i="3"/>
  <c r="G1178" i="3"/>
  <c r="G1023" i="3"/>
  <c r="G47" i="3"/>
  <c r="G292" i="3"/>
  <c r="G1151" i="3"/>
  <c r="G1034" i="3"/>
  <c r="G18" i="3"/>
  <c r="G1112" i="3"/>
  <c r="G86" i="3"/>
  <c r="G884" i="3"/>
  <c r="G24" i="3"/>
  <c r="G318" i="3"/>
  <c r="G106" i="3"/>
  <c r="G578" i="3"/>
  <c r="G354" i="3"/>
  <c r="G1082" i="3"/>
  <c r="G54" i="3"/>
  <c r="G267" i="3"/>
  <c r="G759" i="3"/>
  <c r="G382" i="3"/>
  <c r="G804" i="3"/>
  <c r="G423" i="3"/>
  <c r="G263" i="3"/>
  <c r="G67" i="3"/>
  <c r="G1102" i="3"/>
  <c r="G1028" i="3"/>
  <c r="G90" i="3"/>
  <c r="G1012" i="3"/>
  <c r="G737" i="3"/>
  <c r="G896" i="3"/>
  <c r="G26" i="3"/>
  <c r="G936" i="3"/>
  <c r="G658" i="3"/>
  <c r="G669" i="3"/>
  <c r="G392" i="3"/>
  <c r="G1225" i="3"/>
  <c r="G672" i="3"/>
  <c r="G1236" i="3"/>
  <c r="G979" i="3"/>
  <c r="G460" i="3"/>
  <c r="G778" i="3"/>
  <c r="G446" i="3"/>
  <c r="G1123" i="3"/>
  <c r="G750" i="3"/>
  <c r="G1089" i="3"/>
  <c r="G874" i="3"/>
  <c r="G519" i="3"/>
  <c r="G496" i="3"/>
  <c r="G142" i="3"/>
  <c r="G852" i="3"/>
  <c r="G289" i="3"/>
  <c r="G492" i="3"/>
  <c r="G880" i="3"/>
  <c r="G277" i="3"/>
  <c r="G505" i="3"/>
  <c r="G858" i="3"/>
  <c r="G641" i="3"/>
  <c r="G855" i="3"/>
  <c r="G1201" i="3"/>
  <c r="G969" i="3"/>
  <c r="G1134" i="3"/>
  <c r="G918" i="3"/>
  <c r="G545" i="3"/>
  <c r="G398" i="3"/>
  <c r="G97" i="3"/>
  <c r="G571" i="3"/>
  <c r="G834" i="3"/>
  <c r="G651" i="3"/>
  <c r="G749" i="3"/>
  <c r="G567" i="3"/>
  <c r="G101" i="3"/>
  <c r="G601" i="3"/>
  <c r="G954" i="3"/>
  <c r="G526" i="3"/>
  <c r="G284" i="3"/>
  <c r="G1104" i="3"/>
  <c r="G709" i="3"/>
  <c r="G575" i="3"/>
  <c r="G924" i="3"/>
  <c r="G60" i="3"/>
  <c r="G338" i="3"/>
  <c r="G878" i="3"/>
  <c r="G1024" i="3"/>
  <c r="G747" i="3"/>
  <c r="G1058" i="3"/>
  <c r="G1171" i="3"/>
  <c r="G861" i="3"/>
  <c r="G667" i="3"/>
  <c r="G508" i="3"/>
  <c r="G207" i="3"/>
  <c r="G899" i="3"/>
  <c r="G865" i="3"/>
  <c r="G454" i="3"/>
  <c r="G299" i="3"/>
  <c r="G33" i="3"/>
  <c r="G1004" i="3"/>
  <c r="G221" i="3"/>
  <c r="G381" i="3"/>
  <c r="G659" i="3"/>
  <c r="G706" i="3"/>
  <c r="G719" i="3"/>
  <c r="G434" i="3"/>
  <c r="G195" i="3"/>
  <c r="G790" i="3"/>
  <c r="G328" i="3"/>
  <c r="G109" i="3"/>
  <c r="G956" i="3"/>
  <c r="G668" i="3"/>
  <c r="G1000" i="3"/>
  <c r="G684" i="3"/>
  <c r="G1002" i="3"/>
  <c r="G237" i="3"/>
  <c r="G893" i="3"/>
  <c r="G1076" i="3"/>
  <c r="G550" i="3"/>
  <c r="G304" i="3"/>
  <c r="G155" i="3"/>
  <c r="G809" i="3"/>
  <c r="G532" i="3"/>
  <c r="G440" i="3"/>
  <c r="G822" i="3"/>
  <c r="G607" i="3"/>
  <c r="G1013" i="3"/>
  <c r="G1167" i="3"/>
  <c r="G412" i="3"/>
  <c r="G1132" i="3"/>
  <c r="G634" i="3"/>
  <c r="G481" i="3"/>
  <c r="G613" i="3"/>
  <c r="G664" i="3"/>
  <c r="G422" i="3"/>
  <c r="G223" i="3"/>
  <c r="G1135" i="3"/>
  <c r="G1067" i="3"/>
  <c r="G665" i="3"/>
  <c r="G258" i="3"/>
  <c r="G740" i="3"/>
  <c r="G1216" i="3"/>
  <c r="G452" i="3"/>
  <c r="G1129" i="3"/>
  <c r="G906" i="3"/>
  <c r="G766" i="3"/>
  <c r="G551" i="3"/>
  <c r="G368" i="3"/>
  <c r="G806" i="3"/>
  <c r="G288" i="3"/>
  <c r="G617" i="3"/>
  <c r="G881" i="3"/>
  <c r="G1179" i="3"/>
  <c r="G272" i="3"/>
  <c r="G853" i="3"/>
  <c r="G1192" i="3"/>
  <c r="G977" i="3"/>
  <c r="G622" i="3"/>
  <c r="G146" i="3"/>
  <c r="G395" i="3"/>
  <c r="G1099" i="3"/>
  <c r="G491" i="3"/>
  <c r="G1150" i="3"/>
  <c r="G777" i="3"/>
  <c r="G1152" i="3"/>
  <c r="G1163" i="3"/>
  <c r="G755" i="3"/>
  <c r="G538" i="3"/>
  <c r="G1199" i="3"/>
  <c r="G995" i="3"/>
  <c r="G374" i="3"/>
  <c r="G441" i="3"/>
  <c r="G164" i="3"/>
  <c r="G181" i="3"/>
  <c r="G770" i="3"/>
  <c r="G557" i="3"/>
  <c r="G849" i="3"/>
  <c r="G35" i="3"/>
  <c r="G287" i="3"/>
  <c r="G51" i="3"/>
  <c r="G644" i="3"/>
  <c r="G379" i="3"/>
  <c r="G728" i="3"/>
  <c r="G1196" i="3"/>
  <c r="G29" i="3"/>
  <c r="G69" i="3"/>
  <c r="G517" i="3"/>
  <c r="G455" i="3"/>
  <c r="G276" i="3"/>
  <c r="G848" i="3"/>
  <c r="G592" i="3"/>
  <c r="G570" i="3"/>
  <c r="G625" i="3"/>
  <c r="G697" i="3"/>
  <c r="G115" i="3"/>
  <c r="G143" i="3"/>
  <c r="G752" i="3"/>
  <c r="G121" i="3"/>
  <c r="G408" i="3"/>
  <c r="G563" i="3"/>
  <c r="G713" i="3"/>
  <c r="G1165" i="3"/>
  <c r="G253" i="3"/>
  <c r="G687" i="3"/>
  <c r="G1148" i="3"/>
  <c r="G255" i="3"/>
  <c r="G154" i="3"/>
  <c r="G500" i="3"/>
  <c r="G449" i="3"/>
  <c r="G4" i="3"/>
  <c r="G920" i="3"/>
  <c r="G9" i="3"/>
  <c r="G348" i="3"/>
  <c r="G459" i="3"/>
  <c r="G301" i="3"/>
  <c r="G316" i="3"/>
  <c r="G774" i="3"/>
  <c r="G1212" i="3"/>
  <c r="G309" i="3"/>
  <c r="G355" i="3"/>
  <c r="G329" i="3"/>
  <c r="G1177" i="3"/>
  <c r="G783" i="3"/>
  <c r="G554" i="3"/>
  <c r="G327" i="3"/>
  <c r="G78" i="3"/>
  <c r="G560" i="3"/>
  <c r="G905" i="3"/>
  <c r="G252" i="3"/>
  <c r="G699" i="3"/>
  <c r="G1227" i="3"/>
  <c r="G139" i="3"/>
  <c r="G877" i="3"/>
  <c r="G87" i="3"/>
  <c r="G1197" i="3"/>
  <c r="G396" i="3"/>
  <c r="G772" i="3"/>
  <c r="G708" i="3"/>
  <c r="G269" i="3"/>
  <c r="G715" i="3"/>
  <c r="G189" i="3"/>
  <c r="G236" i="3"/>
  <c r="G199" i="3"/>
  <c r="G1142" i="3"/>
  <c r="G602" i="3"/>
  <c r="G22" i="3"/>
  <c r="G502" i="3"/>
  <c r="G85" i="3"/>
  <c r="G603" i="3"/>
  <c r="G145" i="3"/>
  <c r="G1038" i="3"/>
  <c r="G616" i="3"/>
  <c r="G1162" i="3"/>
  <c r="G807" i="3"/>
  <c r="G702" i="3"/>
  <c r="G430" i="3"/>
  <c r="G1188" i="3"/>
  <c r="G416" i="3"/>
  <c r="G780" i="3"/>
  <c r="G1168" i="3"/>
  <c r="G980" i="3"/>
  <c r="G793" i="3"/>
  <c r="G1146" i="3"/>
  <c r="G929" i="3"/>
  <c r="G958" i="3"/>
  <c r="G342" i="3"/>
  <c r="G1175" i="3"/>
  <c r="G347" i="3"/>
  <c r="G380" i="3"/>
  <c r="G1200" i="3"/>
  <c r="G923" i="3"/>
  <c r="G700" i="3"/>
  <c r="G1213" i="3"/>
  <c r="G476" i="3"/>
  <c r="G643" i="3"/>
  <c r="G797" i="3"/>
  <c r="G159" i="3"/>
  <c r="G1153" i="3"/>
  <c r="G675" i="3"/>
  <c r="G319" i="3"/>
  <c r="G1020" i="3"/>
  <c r="G647" i="3"/>
  <c r="G356" i="3"/>
  <c r="G771" i="3"/>
  <c r="G1069" i="3"/>
  <c r="G531" i="3"/>
  <c r="G162" i="3"/>
  <c r="G701" i="3"/>
  <c r="G485" i="3"/>
  <c r="G314" i="3"/>
  <c r="G1224" i="3"/>
  <c r="G946" i="3"/>
  <c r="G957" i="3"/>
  <c r="G549" i="3"/>
  <c r="G151" i="3"/>
  <c r="G487" i="3"/>
  <c r="G811" i="3"/>
  <c r="G1052" i="3"/>
  <c r="G377" i="3"/>
  <c r="G518" i="3"/>
  <c r="G353" i="3"/>
  <c r="G209" i="3"/>
  <c r="G710" i="3"/>
  <c r="G1173" i="3"/>
  <c r="G577" i="3"/>
  <c r="G174" i="3"/>
  <c r="G467" i="3"/>
  <c r="G27" i="3"/>
  <c r="G226" i="3"/>
  <c r="G539" i="3"/>
  <c r="G247" i="3"/>
  <c r="G88" i="3"/>
  <c r="G530" i="3"/>
  <c r="G1235" i="3"/>
  <c r="G1094" i="3"/>
  <c r="G830" i="3"/>
  <c r="G474" i="3"/>
  <c r="G950" i="3"/>
  <c r="G504" i="3"/>
  <c r="G12" i="3"/>
  <c r="G583" i="3"/>
  <c r="G285" i="3"/>
  <c r="G745" i="3"/>
  <c r="G83" i="3"/>
  <c r="G746" i="3"/>
  <c r="G1144" i="3"/>
  <c r="G627" i="3"/>
  <c r="G1230" i="3"/>
  <c r="G831" i="3"/>
  <c r="G588" i="3"/>
  <c r="G572" i="3"/>
  <c r="G99" i="3"/>
  <c r="G238" i="3"/>
  <c r="G909" i="3"/>
  <c r="G419" i="3"/>
  <c r="G168" i="3"/>
  <c r="G938" i="3"/>
  <c r="G279" i="3"/>
  <c r="G339" i="3"/>
  <c r="G1124" i="3"/>
  <c r="G1106" i="3"/>
  <c r="G53" i="3"/>
  <c r="G58" i="3"/>
  <c r="G714" i="3"/>
  <c r="G254" i="3"/>
  <c r="G450" i="3"/>
  <c r="G1041" i="3"/>
  <c r="G415" i="3"/>
  <c r="G833" i="3"/>
  <c r="G691" i="3"/>
  <c r="G203" i="3"/>
  <c r="G137" i="3"/>
  <c r="G1109" i="3"/>
  <c r="G270" i="3"/>
  <c r="G742" i="3"/>
  <c r="G716" i="3"/>
  <c r="G393" i="3"/>
  <c r="G953" i="3"/>
  <c r="G360" i="3"/>
  <c r="G45" i="3"/>
  <c r="G39" i="3"/>
  <c r="G161" i="3"/>
  <c r="G49" i="3"/>
  <c r="G1059" i="3"/>
  <c r="G1136" i="3"/>
  <c r="G308" i="3"/>
  <c r="G105" i="3"/>
  <c r="G36" i="3"/>
  <c r="G1160" i="3"/>
  <c r="G1016" i="3"/>
  <c r="G66" i="3"/>
  <c r="G941" i="3"/>
  <c r="G167" i="3"/>
  <c r="G902" i="3"/>
  <c r="G179" i="3"/>
  <c r="G506" i="3"/>
  <c r="G1205" i="3"/>
  <c r="G832" i="3"/>
  <c r="G692" i="3"/>
  <c r="G326" i="3"/>
  <c r="G493" i="3"/>
  <c r="G930" i="3"/>
  <c r="G333" i="3"/>
  <c r="G886" i="3"/>
  <c r="G410" i="3"/>
  <c r="G574" i="3"/>
  <c r="G332" i="3"/>
  <c r="G576" i="3"/>
  <c r="G587" i="3"/>
  <c r="G940" i="3"/>
  <c r="G723" i="3"/>
  <c r="G993" i="3"/>
  <c r="G604" i="3"/>
  <c r="G882" i="3"/>
  <c r="G1190" i="3"/>
  <c r="G696" i="3"/>
  <c r="G994" i="3"/>
  <c r="G717" i="3"/>
  <c r="G1195" i="3"/>
  <c r="G1007" i="3"/>
  <c r="G792" i="3"/>
  <c r="G1198" i="3"/>
  <c r="G591" i="3"/>
  <c r="G336" i="3"/>
  <c r="G741" i="3"/>
  <c r="G889" i="3"/>
  <c r="G1242" i="3"/>
  <c r="G814" i="3"/>
  <c r="G1022" i="3"/>
  <c r="G631" i="3"/>
  <c r="G997" i="3"/>
  <c r="G863" i="3"/>
  <c r="G1027" i="3"/>
  <c r="G384" i="3"/>
  <c r="G495" i="3"/>
  <c r="G520" i="3"/>
  <c r="G630" i="3"/>
  <c r="G1018" i="3"/>
  <c r="G110" i="3"/>
  <c r="G1075" i="3"/>
  <c r="G1044" i="3"/>
  <c r="G546" i="3"/>
  <c r="G206" i="3"/>
  <c r="G1222" i="3"/>
  <c r="G1117" i="3"/>
  <c r="G424" i="3"/>
  <c r="G841" i="3"/>
  <c r="G210" i="3"/>
  <c r="G73" i="3"/>
  <c r="G138" i="3"/>
  <c r="G1088" i="3"/>
  <c r="G156" i="3"/>
  <c r="G57" i="3"/>
  <c r="G192" i="3"/>
  <c r="G217" i="3"/>
  <c r="G214" i="3"/>
  <c r="G1145" i="3"/>
  <c r="G1111" i="3"/>
  <c r="G359" i="3"/>
  <c r="G317" i="3"/>
  <c r="G482" i="3"/>
  <c r="G227" i="3"/>
  <c r="G173" i="3"/>
  <c r="G337" i="3"/>
  <c r="G967" i="3"/>
  <c r="G1114" i="3"/>
  <c r="G655" i="3"/>
  <c r="G463" i="3"/>
  <c r="G860" i="3"/>
  <c r="G775" i="3"/>
  <c r="G75" i="3"/>
  <c r="G632" i="3"/>
  <c r="G451" i="3"/>
  <c r="G266" i="3"/>
  <c r="G1079" i="3"/>
  <c r="G184" i="3"/>
  <c r="G562" i="3"/>
  <c r="G15" i="3"/>
  <c r="G185" i="3"/>
  <c r="G824" i="3"/>
  <c r="G1090" i="3"/>
  <c r="G468" i="3"/>
  <c r="G30" i="3"/>
  <c r="G34" i="3"/>
  <c r="G231" i="3"/>
  <c r="G166" i="3"/>
  <c r="G429" i="3"/>
  <c r="G1172" i="3"/>
  <c r="G183" i="3"/>
  <c r="G123" i="3"/>
  <c r="G95" i="3"/>
  <c r="G148" i="3"/>
  <c r="G125" i="3"/>
  <c r="G457" i="3"/>
  <c r="G838" i="3"/>
  <c r="G729" i="3"/>
  <c r="G501" i="3"/>
  <c r="G273" i="3"/>
  <c r="G960" i="3"/>
  <c r="G402" i="3"/>
  <c r="G93" i="3"/>
  <c r="G334" i="3"/>
  <c r="G21" i="3"/>
  <c r="G141" i="3"/>
  <c r="G303" i="3"/>
  <c r="G866" i="3"/>
  <c r="G445" i="3"/>
  <c r="G761" i="3"/>
  <c r="G1029" i="3"/>
  <c r="G331" i="3"/>
  <c r="G373" i="3"/>
  <c r="G962" i="3"/>
  <c r="G13" i="3"/>
  <c r="G992" i="3"/>
  <c r="G248" i="3"/>
  <c r="G25" i="3"/>
  <c r="G178" i="3"/>
  <c r="G394" i="3"/>
  <c r="G91" i="3"/>
  <c r="G596" i="3"/>
  <c r="G186" i="3"/>
  <c r="G818" i="3"/>
  <c r="G608" i="3"/>
  <c r="G639" i="3"/>
  <c r="G1030" i="3"/>
  <c r="G529" i="3"/>
  <c r="G261" i="3"/>
  <c r="G163" i="3"/>
  <c r="G378" i="3"/>
  <c r="G28" i="3"/>
  <c r="G306" i="3"/>
  <c r="G720" i="3"/>
  <c r="G10" i="3"/>
  <c r="G1122" i="3"/>
  <c r="G281" i="3"/>
  <c r="G955" i="3"/>
  <c r="G341" i="3"/>
  <c r="G160" i="3"/>
  <c r="G112" i="3"/>
  <c r="G352" i="3"/>
  <c r="G1039" i="3"/>
  <c r="G594" i="3"/>
  <c r="G120" i="3"/>
  <c r="G1100" i="3"/>
  <c r="G1133" i="3"/>
  <c r="G291" i="3"/>
  <c r="G407" i="3"/>
  <c r="G473" i="3"/>
  <c r="G293" i="3"/>
  <c r="G1037" i="3"/>
  <c r="G213" i="3"/>
  <c r="G191" i="3"/>
  <c r="G547" i="3"/>
  <c r="G385" i="3"/>
  <c r="G405" i="3"/>
  <c r="G739" i="3"/>
  <c r="G132" i="3"/>
  <c r="G1006" i="3"/>
  <c r="G1125" i="3"/>
  <c r="G552" i="3"/>
  <c r="G219" i="3"/>
  <c r="G157" i="3"/>
  <c r="G927" i="3"/>
  <c r="G409" i="3"/>
  <c r="G676" i="3"/>
  <c r="G566" i="3"/>
  <c r="G1232" i="3"/>
  <c r="G76" i="3"/>
  <c r="G1107" i="3"/>
  <c r="G996" i="3"/>
  <c r="G251" i="3"/>
  <c r="G79" i="3"/>
  <c r="G114" i="3"/>
  <c r="G1126" i="3"/>
  <c r="G1046" i="3"/>
  <c r="G442" i="3"/>
  <c r="G81" i="3"/>
  <c r="G64" i="3"/>
  <c r="G23" i="3"/>
  <c r="G240" i="3"/>
  <c r="G225" i="3"/>
  <c r="G411" i="3"/>
  <c r="G77" i="3"/>
  <c r="G406" i="3"/>
  <c r="G621" i="3"/>
  <c r="G222" i="3"/>
  <c r="G444" i="3"/>
  <c r="G177" i="3"/>
  <c r="G939" i="3"/>
  <c r="G215" i="3"/>
  <c r="G147" i="3"/>
  <c r="G935" i="3"/>
  <c r="G1077" i="3"/>
  <c r="G310" i="3"/>
  <c r="G671" i="3"/>
  <c r="G245" i="3"/>
  <c r="G369" i="3"/>
  <c r="G250" i="3"/>
  <c r="G890" i="3"/>
  <c r="G414" i="3"/>
  <c r="G1206" i="3"/>
  <c r="G465" i="3"/>
  <c r="G257" i="3"/>
  <c r="G670" i="3"/>
  <c r="G256" i="3"/>
  <c r="G735" i="3"/>
  <c r="G932" i="3"/>
  <c r="G456" i="3"/>
  <c r="G376" i="3"/>
  <c r="G171" i="3"/>
  <c r="G129" i="3"/>
  <c r="G16" i="3"/>
  <c r="G387" i="3"/>
  <c r="G480" i="3"/>
  <c r="G201" i="3"/>
  <c r="G1181" i="3"/>
  <c r="G769" i="3"/>
  <c r="G196" i="3"/>
  <c r="G478" i="3"/>
  <c r="G1226" i="3"/>
  <c r="G19" i="3"/>
  <c r="G300" i="3"/>
  <c r="G1084" i="3"/>
  <c r="G315" i="3"/>
  <c r="G144" i="3"/>
  <c r="G321" i="3"/>
  <c r="G535" i="3"/>
  <c r="G259" i="3"/>
  <c r="G768" i="3"/>
  <c r="G421" i="3"/>
  <c r="G653" i="3"/>
  <c r="G108" i="3"/>
  <c r="G555" i="3"/>
  <c r="G913" i="3"/>
  <c r="G1214" i="3"/>
  <c r="G922" i="3"/>
  <c r="G619" i="3"/>
  <c r="G197" i="3"/>
  <c r="G351" i="3"/>
  <c r="G346" i="3"/>
  <c r="G344" i="3"/>
  <c r="G40" i="3"/>
  <c r="G364" i="3"/>
  <c r="G135" i="3"/>
  <c r="G401" i="3"/>
  <c r="G845" i="3"/>
  <c r="G131" i="3"/>
  <c r="G844" i="3"/>
  <c r="G427" i="3"/>
  <c r="G1184" i="3"/>
  <c r="G84" i="3"/>
  <c r="G533" i="3"/>
  <c r="G208" i="3"/>
  <c r="G887" i="3"/>
  <c r="G130" i="3"/>
  <c r="G432" i="3"/>
  <c r="G1229" i="3"/>
  <c r="G854" i="3"/>
  <c r="G919" i="3"/>
  <c r="G975" i="3"/>
  <c r="G165" i="3"/>
  <c r="G1070" i="3"/>
  <c r="G187" i="3"/>
  <c r="G118" i="3"/>
  <c r="G298" i="3"/>
  <c r="G963" i="3"/>
  <c r="G989" i="3"/>
  <c r="G569" i="3"/>
  <c r="G1010" i="3"/>
  <c r="G1115" i="3"/>
  <c r="G812" i="3"/>
  <c r="G228" i="3"/>
  <c r="G513" i="3"/>
  <c r="G375" i="3"/>
  <c r="G194" i="3"/>
  <c r="G74" i="3"/>
  <c r="G43" i="3"/>
  <c r="G366"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3" authorId="0" shapeId="0" xr:uid="{00000000-0006-0000-0100-000001000000}">
      <text>
        <r>
          <rPr>
            <sz val="11"/>
            <color theme="1"/>
            <rFont val="Arial"/>
            <family val="2"/>
          </rPr>
          <t>======
ID#AAAADrayzLc
Inti Acedo Vásquez    (2019-09-18 19:28:07)
Se indica el nombre en español del IAGT medido en campo</t>
        </r>
      </text>
    </comment>
    <comment ref="C3" authorId="0" shapeId="0" xr:uid="{00000000-0006-0000-0100-000002000000}">
      <text>
        <r>
          <rPr>
            <sz val="11"/>
            <color theme="1"/>
            <rFont val="Arial"/>
            <family val="2"/>
          </rPr>
          <t>======
ID#AAAADrayzMc
Elidier Vargas Castro    (2019-09-18 19:28:07)
HB - Herbicida
FG - Fungicida
IN - Insecticida
BC - Bactericida
NM - Nematicida
RD - Rodenticida
AC - Acaricida
FM - Fumigante
FP - Fumigante Post-cosecha
HR - Hormonal
CA - Coadyuvante
FT - Fertilizante
DS - Desconocido</t>
        </r>
      </text>
    </comment>
    <comment ref="D3" authorId="0" shapeId="0" xr:uid="{00000000-0006-0000-0100-000003000000}">
      <text>
        <r>
          <rPr>
            <sz val="11"/>
            <color theme="1"/>
            <rFont val="Arial"/>
            <family val="2"/>
          </rPr>
          <t>======
ID#AAAADrayzMI
Inti Acedo Vásquez    (2019-09-18 19:28:07)
Únicamente se extraen los datos correspondientes a concentraciones en el agua</t>
        </r>
      </text>
    </comment>
    <comment ref="F3" authorId="0" shapeId="0" xr:uid="{00000000-0006-0000-0100-000004000000}">
      <text>
        <r>
          <rPr>
            <sz val="11"/>
            <color theme="1"/>
            <rFont val="Arial"/>
            <family val="2"/>
          </rPr>
          <t>======
ID#AAAADrayzL8
Inti Acedo Vásquez    (2019-09-18 19:28:07)
Se indica nombre del cuerpo de agua y provincia</t>
        </r>
      </text>
    </comment>
    <comment ref="J3" authorId="0" shapeId="0" xr:uid="{00000000-0006-0000-0100-000005000000}">
      <text>
        <r>
          <rPr>
            <sz val="11"/>
            <color theme="1"/>
            <rFont val="Arial"/>
            <family val="2"/>
          </rPr>
          <t>======
ID#AAAADrayzMA
Inti Acedo Vásquez    (2019-09-18 19:28:07)
Indicar el año en que se realizó el muestreo. Incluye a partir del año 1998.</t>
        </r>
      </text>
    </comment>
    <comment ref="K3" authorId="0" shapeId="0" xr:uid="{00000000-0006-0000-0100-000006000000}">
      <text>
        <r>
          <rPr>
            <sz val="11"/>
            <color theme="1"/>
            <rFont val="Arial"/>
            <family val="2"/>
          </rPr>
          <t>======
ID#AAAADrayzMY
Inti Acedo Vásquez    (2019-09-18 19:28:07)
Indicar el mes en que se realizó el muestreo</t>
        </r>
      </text>
    </comment>
    <comment ref="L3" authorId="0" shapeId="0" xr:uid="{00000000-0006-0000-0100-000007000000}">
      <text>
        <r>
          <rPr>
            <sz val="11"/>
            <color theme="1"/>
            <rFont val="Arial"/>
            <family val="2"/>
          </rPr>
          <t>======
ID#AAAADrayzL0
Inti Acedo Vásquez    (2019-09-18 19:28:07)
Indicar autor (año)</t>
        </r>
      </text>
    </comment>
  </commentList>
  <extLst>
    <ext xmlns:r="http://schemas.openxmlformats.org/officeDocument/2006/relationships" uri="GoogleSheetsCustomDataVersion1">
      <go:sheetsCustomData xmlns:go="http://customooxmlschemas.google.com/" r:id="rId1" roundtripDataSignature="AMtx7mj1q3auSMVlisqvMWf91ADwpLkRyA=="/>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D4" authorId="0" shapeId="0" xr:uid="{00000000-0006-0000-0200-000001000000}">
      <text>
        <r>
          <rPr>
            <sz val="11"/>
            <color theme="1"/>
            <rFont val="Arial"/>
            <family val="2"/>
          </rPr>
          <t>======
ID#AAAADrayzLo
Inti    (2019-09-18 19:28:07)
g/mol</t>
        </r>
      </text>
    </comment>
    <comment ref="E4" authorId="0" shapeId="0" xr:uid="{00000000-0006-0000-0200-000002000000}">
      <text>
        <r>
          <rPr>
            <sz val="11"/>
            <color theme="1"/>
            <rFont val="Arial"/>
            <family val="2"/>
          </rPr>
          <t>======
ID#AAAADrayzLs
Inti    (2019-09-18 19:28:07)
mg/l</t>
        </r>
      </text>
    </comment>
    <comment ref="F4" authorId="0" shapeId="0" xr:uid="{00000000-0006-0000-0200-000003000000}">
      <text>
        <r>
          <rPr>
            <sz val="11"/>
            <color theme="1"/>
            <rFont val="Arial"/>
            <family val="2"/>
          </rPr>
          <t>======
ID#AAAADrayzLg
Inti    (2019-09-18 19:28:07)
días</t>
        </r>
      </text>
    </comment>
    <comment ref="G4" authorId="0" shapeId="0" xr:uid="{00000000-0006-0000-0200-000004000000}">
      <text>
        <r>
          <rPr>
            <sz val="11"/>
            <color theme="1"/>
            <rFont val="Arial"/>
            <family val="2"/>
          </rPr>
          <t>======
ID#AAAADrayzLw
Inti    (2019-09-18 19:28:07)
días</t>
        </r>
      </text>
    </comment>
    <comment ref="H4" authorId="0" shapeId="0" xr:uid="{00000000-0006-0000-0200-000005000000}">
      <text>
        <r>
          <rPr>
            <sz val="11"/>
            <color theme="1"/>
            <rFont val="Arial"/>
            <family val="2"/>
          </rPr>
          <t>======
ID#AAAADrayzLU
Inti    (2019-09-18 19:28:07)
días</t>
        </r>
      </text>
    </comment>
    <comment ref="I4" authorId="0" shapeId="0" xr:uid="{00000000-0006-0000-0200-000006000000}">
      <text>
        <r>
          <rPr>
            <sz val="11"/>
            <color theme="1"/>
            <rFont val="Arial"/>
            <family val="2"/>
          </rPr>
          <t>======
ID#AAAADrayzME
Inti    (2019-09-18 19:28:07)
días</t>
        </r>
      </text>
    </comment>
    <comment ref="J4" authorId="0" shapeId="0" xr:uid="{00000000-0006-0000-0200-000007000000}">
      <text>
        <r>
          <rPr>
            <sz val="11"/>
            <color theme="1"/>
            <rFont val="Arial"/>
            <family val="2"/>
          </rPr>
          <t>======
ID#AAAADrayzL4
Inti    (2019-09-18 19:28:07)
días</t>
        </r>
      </text>
    </comment>
    <comment ref="K4" authorId="0" shapeId="0" xr:uid="{00000000-0006-0000-0200-000008000000}">
      <text>
        <r>
          <rPr>
            <sz val="11"/>
            <color theme="1"/>
            <rFont val="Arial"/>
            <family val="2"/>
          </rPr>
          <t>======
ID#AAAADrayzLk
Inti    (2019-09-18 19:28:07)
días</t>
        </r>
      </text>
    </comment>
    <comment ref="L4" authorId="0" shapeId="0" xr:uid="{00000000-0006-0000-0200-000009000000}">
      <text>
        <r>
          <rPr>
            <sz val="11"/>
            <color theme="1"/>
            <rFont val="Arial"/>
            <family val="2"/>
          </rPr>
          <t>======
ID#AAAADrayzLY
Inti    (2019-09-18 19:28:07)
mL/g</t>
        </r>
      </text>
    </comment>
    <comment ref="M4" authorId="0" shapeId="0" xr:uid="{00000000-0006-0000-0200-00000A000000}">
      <text>
        <r>
          <rPr>
            <sz val="11"/>
            <color theme="1"/>
            <rFont val="Arial"/>
            <family val="2"/>
          </rPr>
          <t>======
ID#AAAADrayzLQ
Inti    (2019-09-18 19:28:07)
mL/g</t>
        </r>
      </text>
    </comment>
    <comment ref="N4" authorId="0" shapeId="0" xr:uid="{00000000-0006-0000-0200-00000B000000}">
      <text>
        <r>
          <rPr>
            <sz val="11"/>
            <color theme="1"/>
            <rFont val="Arial"/>
            <family val="2"/>
          </rPr>
          <t>======
ID#AAAADrayzMM
Inti    (2019-09-18 19:28:07)
Pa</t>
        </r>
      </text>
    </comment>
    <comment ref="O4" authorId="0" shapeId="0" xr:uid="{00000000-0006-0000-0200-00000C000000}">
      <text>
        <r>
          <rPr>
            <sz val="11"/>
            <color theme="1"/>
            <rFont val="Arial"/>
            <family val="2"/>
          </rPr>
          <t>======
ID#AAAADrayzMU
Inti    (2019-09-18 19:28:07)
torr</t>
        </r>
      </text>
    </comment>
    <comment ref="P4" authorId="0" shapeId="0" xr:uid="{00000000-0006-0000-0200-00000D000000}">
      <text>
        <r>
          <rPr>
            <sz val="11"/>
            <color theme="1"/>
            <rFont val="Arial"/>
            <family val="2"/>
          </rPr>
          <t>======
ID#AAAADrayzMQ
Inti    (2019-09-18 19:28:07)
Pa m3/mol</t>
        </r>
      </text>
    </comment>
  </commentList>
  <extLst>
    <ext xmlns:r="http://schemas.openxmlformats.org/officeDocument/2006/relationships" uri="GoogleSheetsCustomDataVersion1">
      <go:sheetsCustomData xmlns:go="http://customooxmlschemas.google.com/" r:id="rId1" roundtripDataSignature="AMtx7mif4/qJvAhOvdPwzppqR4dnFrq4cQ=="/>
    </ext>
  </extLst>
</comments>
</file>

<file path=xl/sharedStrings.xml><?xml version="1.0" encoding="utf-8"?>
<sst xmlns="http://schemas.openxmlformats.org/spreadsheetml/2006/main" count="10747" uniqueCount="292">
  <si>
    <t>Base de datos de concentraciones ambientales de plaguicidas detectados en cuerpos de agua de Costa Rica en el periodo entre 2006 y 2017</t>
  </si>
  <si>
    <t>Central Oriental</t>
  </si>
  <si>
    <t>Chorotega</t>
  </si>
  <si>
    <t>Huetar Caribe</t>
  </si>
  <si>
    <t>Huetar Norte</t>
  </si>
  <si>
    <t>Acción biocida</t>
  </si>
  <si>
    <t>Plaguicida</t>
  </si>
  <si>
    <t>COD</t>
  </si>
  <si>
    <t>Detección en cuerpos de agua:</t>
  </si>
  <si>
    <t>Concentración en agua (µg/l)</t>
  </si>
  <si>
    <t>LOD/LOQ</t>
  </si>
  <si>
    <t>Sitio</t>
  </si>
  <si>
    <t>B&amp;D</t>
  </si>
  <si>
    <t>Región_MAG</t>
  </si>
  <si>
    <t>Cuerpo de agua</t>
  </si>
  <si>
    <t>Año</t>
  </si>
  <si>
    <t>Mes</t>
  </si>
  <si>
    <t>Referencia</t>
  </si>
  <si>
    <t>P01</t>
  </si>
  <si>
    <t>carbendazina</t>
  </si>
  <si>
    <t>alaclor</t>
  </si>
  <si>
    <t>herbicida</t>
  </si>
  <si>
    <t>fungicida</t>
  </si>
  <si>
    <t>Acción bicida</t>
  </si>
  <si>
    <t>NI</t>
  </si>
  <si>
    <t xml:space="preserve">Ref 3 Río Jiménez </t>
  </si>
  <si>
    <t>río</t>
  </si>
  <si>
    <t>oct</t>
  </si>
  <si>
    <t>BD Río Jiménez-CSIC/Echeverría-Sáenz 2012</t>
  </si>
  <si>
    <t xml:space="preserve">Pto 7 Santa Clara </t>
  </si>
  <si>
    <t>Máxima concentración en agua (µg/l)</t>
  </si>
  <si>
    <t>ago</t>
  </si>
  <si>
    <t>azoxistrobina</t>
  </si>
  <si>
    <t xml:space="preserve">Ref 1 Santa Clara </t>
  </si>
  <si>
    <t xml:space="preserve">Pto 5 Río Limbo </t>
  </si>
  <si>
    <t>bitertanol</t>
  </si>
  <si>
    <t>CVT Palo Verde</t>
  </si>
  <si>
    <t>canal</t>
  </si>
  <si>
    <t>dic</t>
  </si>
  <si>
    <t>Mena 2014</t>
  </si>
  <si>
    <t>boscalid</t>
  </si>
  <si>
    <t>Propiedades físicas y químicas:</t>
  </si>
  <si>
    <t>CS Palo Verde</t>
  </si>
  <si>
    <t>masa molecular (g/mol)</t>
  </si>
  <si>
    <t>CL Palo Verde</t>
  </si>
  <si>
    <t>P02</t>
  </si>
  <si>
    <t>ametrina</t>
  </si>
  <si>
    <t>Cbananera</t>
  </si>
  <si>
    <t>Canal</t>
  </si>
  <si>
    <t>jun</t>
  </si>
  <si>
    <t>BD Tropica 2017/Arias-Andrés 2016</t>
  </si>
  <si>
    <t>Solubilidad en agua (mg/l)</t>
  </si>
  <si>
    <t>ciprodinil</t>
  </si>
  <si>
    <t>CPama-J</t>
  </si>
  <si>
    <t>BD Tropica 2017/Ramo et al 2016/Echeverría-Saenz 2016</t>
  </si>
  <si>
    <t>LMD-CJ</t>
  </si>
  <si>
    <t>laguna</t>
  </si>
  <si>
    <t>Vida media por hidrólisis (días)</t>
  </si>
  <si>
    <t>clorotalonil</t>
  </si>
  <si>
    <t>LMD-RP</t>
  </si>
  <si>
    <t>feb</t>
  </si>
  <si>
    <t>Vida media por fotólisis (días)</t>
  </si>
  <si>
    <t>LMD</t>
  </si>
  <si>
    <t>difenoconazol</t>
  </si>
  <si>
    <t>jul</t>
  </si>
  <si>
    <t>Vida media en sistemas acuáticos (días)</t>
  </si>
  <si>
    <t>epoxiconazol</t>
  </si>
  <si>
    <t>Vida media en agua (días)</t>
  </si>
  <si>
    <t>fenpropimorf</t>
  </si>
  <si>
    <t>apr</t>
  </si>
  <si>
    <t>Vida media en suelo (días)</t>
  </si>
  <si>
    <t>fluopiram</t>
  </si>
  <si>
    <t>Vida media foliar (días)</t>
  </si>
  <si>
    <t>BD Tropica 2017/Arias-Andrés 2016/Diepens 2013</t>
  </si>
  <si>
    <t>flutolanil</t>
  </si>
  <si>
    <t>Coeficiente de carbono orgánico (ml/g)</t>
  </si>
  <si>
    <t>RMD</t>
  </si>
  <si>
    <t>hexaclorobenceno</t>
  </si>
  <si>
    <t>URMD-CPama</t>
  </si>
  <si>
    <t>nov</t>
  </si>
  <si>
    <t>BD Tropica 2017/Arias-Andrés 2016/Echeverría-Saenz 2016</t>
  </si>
  <si>
    <t>Presión de vapor (Pa)</t>
  </si>
  <si>
    <t>imazalil</t>
  </si>
  <si>
    <t xml:space="preserve">RMD-F </t>
  </si>
  <si>
    <t>BD Tropica 2017/Ramo et al 2016/Arias-Andrés 2016</t>
  </si>
  <si>
    <t>metalaxil</t>
  </si>
  <si>
    <t>BD Tropica 2017/Ramo et al 2016/Arias-Andrés 2016/Echeverría-Saenz 2016</t>
  </si>
  <si>
    <t>Constante de Henry (Pa*m3/mol)</t>
  </si>
  <si>
    <t>miclobutanil</t>
  </si>
  <si>
    <t>BD Río Jiménez-LAREP/Echeverría-Sáenz 2012</t>
  </si>
  <si>
    <t xml:space="preserve">Pto 4 Río Jiménez </t>
  </si>
  <si>
    <t>pencicuron</t>
  </si>
  <si>
    <t xml:space="preserve">Pto 6 Río Jiménez Duacarí </t>
  </si>
  <si>
    <t>piraclostrobin</t>
  </si>
  <si>
    <t>pirimetanil</t>
  </si>
  <si>
    <t>procloraz</t>
  </si>
  <si>
    <t>propiconazol</t>
  </si>
  <si>
    <t>quintozeno</t>
  </si>
  <si>
    <t>spiroxamina</t>
  </si>
  <si>
    <t>tebuconazol</t>
  </si>
  <si>
    <t>tecnaceno</t>
  </si>
  <si>
    <t>tiabendazol</t>
  </si>
  <si>
    <t>tolclofos-metil</t>
  </si>
  <si>
    <t>set</t>
  </si>
  <si>
    <t>triadimefon</t>
  </si>
  <si>
    <t>RMD-S</t>
  </si>
  <si>
    <t>triadimenol</t>
  </si>
  <si>
    <t>ene</t>
  </si>
  <si>
    <t>atrazina</t>
  </si>
  <si>
    <t>bromacil</t>
  </si>
  <si>
    <t>butacloro</t>
  </si>
  <si>
    <t>diuron</t>
  </si>
  <si>
    <t>hexazinona</t>
  </si>
  <si>
    <t>?</t>
  </si>
  <si>
    <t>Echeverría-Sáenz 2012</t>
  </si>
  <si>
    <t>linuron</t>
  </si>
  <si>
    <t xml:space="preserve">Ref 2. Molino </t>
  </si>
  <si>
    <t>oxifluorfen</t>
  </si>
  <si>
    <t>CA-S</t>
  </si>
  <si>
    <t>terbutrina</t>
  </si>
  <si>
    <t>stream</t>
  </si>
  <si>
    <t>insecticida</t>
  </si>
  <si>
    <t>buprofezin</t>
  </si>
  <si>
    <t>carbaril</t>
  </si>
  <si>
    <t>may</t>
  </si>
  <si>
    <t>carbofuran</t>
  </si>
  <si>
    <t>clorfenvinfos</t>
  </si>
  <si>
    <t>clorpirifos</t>
  </si>
  <si>
    <t>diazinon</t>
  </si>
  <si>
    <t>dimetoato</t>
  </si>
  <si>
    <t>mar</t>
  </si>
  <si>
    <t>etoprofos</t>
  </si>
  <si>
    <t>fenamifos</t>
  </si>
  <si>
    <t>Forato</t>
  </si>
  <si>
    <t>oxamil</t>
  </si>
  <si>
    <t>paration metil</t>
  </si>
  <si>
    <t>permetrina</t>
  </si>
  <si>
    <t>pirimifos-metil</t>
  </si>
  <si>
    <t>terbufos</t>
  </si>
  <si>
    <t>Total general</t>
  </si>
  <si>
    <t>FC-MAD-02</t>
  </si>
  <si>
    <t>DA</t>
  </si>
  <si>
    <t>FC-PAC-06</t>
  </si>
  <si>
    <t>FC-TOR-04</t>
  </si>
  <si>
    <t>FC-TOR-05</t>
  </si>
  <si>
    <t>Rio Thiales abajo</t>
  </si>
  <si>
    <t xml:space="preserve">BD Cri-Caño Negro; Fournier 2017
</t>
  </si>
  <si>
    <t>Rio Sabogal, puente</t>
  </si>
  <si>
    <t>río Mónico</t>
  </si>
  <si>
    <t>empacadora</t>
  </si>
  <si>
    <t>P47</t>
  </si>
  <si>
    <t>P03</t>
  </si>
  <si>
    <t>CPama-C</t>
  </si>
  <si>
    <t>BD Tropica 2017/Ramo et al 2016</t>
  </si>
  <si>
    <t>Arias-Andrés 2016</t>
  </si>
  <si>
    <t>FC-MAD-03</t>
  </si>
  <si>
    <t>FC-PAC-03</t>
  </si>
  <si>
    <t>P04</t>
  </si>
  <si>
    <t>P48</t>
  </si>
  <si>
    <t>P05</t>
  </si>
  <si>
    <t>FC-TOR-03</t>
  </si>
  <si>
    <t>B Palo Verde</t>
  </si>
  <si>
    <t>P49</t>
  </si>
  <si>
    <t>P06</t>
  </si>
  <si>
    <t>P07</t>
  </si>
  <si>
    <t>P08</t>
  </si>
  <si>
    <t>Plantón abajo</t>
  </si>
  <si>
    <t>quebrada</t>
  </si>
  <si>
    <t>BD Pacayas/Fournier 2010</t>
  </si>
  <si>
    <t>Drenaje naciente Tica</t>
  </si>
  <si>
    <t>P09</t>
  </si>
  <si>
    <t>MM</t>
  </si>
  <si>
    <t>Sol_A</t>
  </si>
  <si>
    <t>DT50_H</t>
  </si>
  <si>
    <t>DT50_F</t>
  </si>
  <si>
    <t>DT50_Ase</t>
  </si>
  <si>
    <t>DT50_A</t>
  </si>
  <si>
    <t>DT50_ Su</t>
  </si>
  <si>
    <t>DT50 Foliar</t>
  </si>
  <si>
    <t>Koc</t>
  </si>
  <si>
    <t>Kfoc</t>
  </si>
  <si>
    <t>P_vapor</t>
  </si>
  <si>
    <t>P_vapor2</t>
  </si>
  <si>
    <t>C_Henry</t>
  </si>
  <si>
    <t>-</t>
  </si>
  <si>
    <t>estable</t>
  </si>
  <si>
    <t>P10</t>
  </si>
  <si>
    <t>P11</t>
  </si>
  <si>
    <t>P12</t>
  </si>
  <si>
    <t>P13</t>
  </si>
  <si>
    <t>P14</t>
  </si>
  <si>
    <t>P15</t>
  </si>
  <si>
    <t>P50</t>
  </si>
  <si>
    <t>P16</t>
  </si>
  <si>
    <t>P17</t>
  </si>
  <si>
    <t>P18</t>
  </si>
  <si>
    <t>P19</t>
  </si>
  <si>
    <t>P20</t>
  </si>
  <si>
    <t>P51</t>
  </si>
  <si>
    <t>P21</t>
  </si>
  <si>
    <t>P22</t>
  </si>
  <si>
    <t>P23</t>
  </si>
  <si>
    <t>P24</t>
  </si>
  <si>
    <t>P25</t>
  </si>
  <si>
    <t>P26</t>
  </si>
  <si>
    <t>P27</t>
  </si>
  <si>
    <t>P28</t>
  </si>
  <si>
    <t>P52</t>
  </si>
  <si>
    <t>P29</t>
  </si>
  <si>
    <t>P30</t>
  </si>
  <si>
    <t>P31</t>
  </si>
  <si>
    <t>113.5</t>
  </si>
  <si>
    <t>P32</t>
  </si>
  <si>
    <t>P33</t>
  </si>
  <si>
    <t>P34</t>
  </si>
  <si>
    <t>P35</t>
  </si>
  <si>
    <t>P36</t>
  </si>
  <si>
    <t>P37</t>
  </si>
  <si>
    <t>Pacayas Arriba</t>
  </si>
  <si>
    <t>P38</t>
  </si>
  <si>
    <t>Pacayas medio</t>
  </si>
  <si>
    <t>P53</t>
  </si>
  <si>
    <t>Pacayas abajo</t>
  </si>
  <si>
    <t>P39</t>
  </si>
  <si>
    <t>Plantón medio</t>
  </si>
  <si>
    <t>P40</t>
  </si>
  <si>
    <t>P41</t>
  </si>
  <si>
    <t>P42</t>
  </si>
  <si>
    <t>Plantón Arriba</t>
  </si>
  <si>
    <t>P43</t>
  </si>
  <si>
    <t>P44</t>
  </si>
  <si>
    <t>P45</t>
  </si>
  <si>
    <t>P46</t>
  </si>
  <si>
    <t>Tanque Municipal Lourdes Pacacas</t>
  </si>
  <si>
    <t>Pacayas arriba</t>
  </si>
  <si>
    <t>Nac. Ivankovich</t>
  </si>
  <si>
    <t>Pacayas Medio</t>
  </si>
  <si>
    <t>Canal Goschen</t>
  </si>
  <si>
    <t>Clorotalonil</t>
  </si>
  <si>
    <t>FC-MAT-01</t>
  </si>
  <si>
    <t>Cana Sixaola</t>
  </si>
  <si>
    <t>Polidoro 2016</t>
  </si>
  <si>
    <t>0,08</t>
  </si>
  <si>
    <t>Puente Goschen</t>
  </si>
  <si>
    <t>LSM</t>
  </si>
  <si>
    <t>Piña 5. Limbo</t>
  </si>
  <si>
    <t>Piña 6. Duacarí</t>
  </si>
  <si>
    <t>Piña 4. Jiménez</t>
  </si>
  <si>
    <t>Piña 7. Sta Clara</t>
  </si>
  <si>
    <t/>
  </si>
  <si>
    <t>FC-BAN-01</t>
  </si>
  <si>
    <t>FC-BAN-03</t>
  </si>
  <si>
    <t>FC-BANANO-02</t>
  </si>
  <si>
    <t xml:space="preserve">LMD-RMD </t>
  </si>
  <si>
    <t>FC-REV-12</t>
  </si>
  <si>
    <t>FC-REV-13</t>
  </si>
  <si>
    <t>Rio Sabogal</t>
  </si>
  <si>
    <t>Epoxiconazol</t>
  </si>
  <si>
    <t>Fenamifos</t>
  </si>
  <si>
    <t>RP</t>
  </si>
  <si>
    <t>FC-REV-11</t>
  </si>
  <si>
    <t>FC-PAC-05</t>
  </si>
  <si>
    <t>Base de datos de concentraciones ambientales de plaguicidas detectados en cuerpos de agua de Costa Rica en el periodo entre 2006 y 2013</t>
  </si>
  <si>
    <t>Número</t>
  </si>
  <si>
    <t>Cita</t>
  </si>
  <si>
    <t>REFERENCIA</t>
  </si>
  <si>
    <t>Fournier et al, 2010</t>
  </si>
  <si>
    <t>Fournier, M.L., Ramírez, F., Ruepert, C., Vargas, S., Echeverría, S. 2010. Diagnóstico sobre contaminación de aguas, suelos y
productos hortícolas por el uso de agroquímicos en la B8microcuenca de las quebradas Plantón y Pacayas en Cartago, Costa Rica. Instituto Regional de Estudios en Sustancias Tóxicas
Universidad Nacional, Instituto Nacional de Innovación y Transferencia en Tecnología Agropecuaria.</t>
  </si>
  <si>
    <t>Echeverría-Sáenz et al, 2012</t>
  </si>
  <si>
    <r>
      <t xml:space="preserve">Echeverría-Sáenz, S., Mena, F., Pinnock, M., Ruepert, C., Solano, K., de la Cruz, E., Barata, C. (2012). Environmental hazards of pesticides from pineapple crop production in the Río Jiménez watershed (Caribbean Coast, Costa Rica). </t>
    </r>
    <r>
      <rPr>
        <i/>
        <sz val="11"/>
        <color theme="1"/>
        <rFont val="Calibri"/>
        <family val="2"/>
      </rPr>
      <t>Science of the Total Environment, 440</t>
    </r>
    <r>
      <rPr>
        <sz val="11"/>
        <color theme="1"/>
        <rFont val="Calibri"/>
        <family val="2"/>
      </rPr>
      <t>, 106-114.</t>
    </r>
  </si>
  <si>
    <t>Diepens et al, 2014</t>
  </si>
  <si>
    <r>
      <t xml:space="preserve">Diepens, N., Pfennig, S., Van de Brink, P., Gunnarsson, J., Ruepert, C., &amp; Castillo, L. (2014). Effect of pesticides used in banana and pineapple plantations on aquatic ecosystems in Costa Rica. </t>
    </r>
    <r>
      <rPr>
        <i/>
        <sz val="11"/>
        <color theme="1"/>
        <rFont val="Calibri"/>
        <family val="2"/>
      </rPr>
      <t>Journal of Environmental Biology, 35</t>
    </r>
    <r>
      <rPr>
        <sz val="11"/>
        <color theme="1"/>
        <rFont val="Calibri"/>
        <family val="2"/>
      </rPr>
      <t>, 73-84.</t>
    </r>
  </si>
  <si>
    <t>Mena, et al, 2014</t>
  </si>
  <si>
    <t>Mena, F., San Juan, M. F., Campos, B., Sánchez-Ávila, J., Faria, M., Pinnock, M., de la Cruz, E., Lacorte, S., Soares, A.M.V.M &amp; Barata, C. (2014). Pesticide residue analyses and biomarker responses of native Costa Rican fish of the Poeciliidae and Cichlidae families to assess environmental impacts of pesticides in Palo Verde National Park. Journal of environmental biology, 35(1), 19.</t>
  </si>
  <si>
    <t>Arias-Andrés et al, 2016</t>
  </si>
  <si>
    <t>Arias-Andrés M, Rämö RA, Mena F, Ugalde R, Grandas L, Ruepert C, Castillo LE, Van den Brink PJ, Gunnarsson JS (2016) Lower tier toxicity risk assessment of agricultura pesticides detected on the Río Madre de Dios watershed, CostaRica. Environ Sci Pollut Res DOI 10.1007/s11356-016-7875-7</t>
  </si>
  <si>
    <t>Echeverría-Sáenz et al, 2016</t>
  </si>
  <si>
    <t xml:space="preserve">Echeverría-Sáenz, S., Mena, F., Arias-Andrés, M., Vargas, S., Ruepert, C., Van den Brink, P., Castillo, L. Gunnarson, J. 2016. In situ toxicity and ecological risk assessment of agro-pesticide
runoff in the Madre de Dios River in Costa Rica. Environ Sci Pollut Res DOI 10.1007/s11356-016-7817-4 </t>
  </si>
  <si>
    <t>Polidoro &amp; Morra, 2016</t>
  </si>
  <si>
    <t>Polidoro, B. y Morra, M. 2016. An ecological risk assessment of pesticides and fish kills in the Sixaola watershed, Costa Rica. Environ Sci Pollut Res (2016) 23:5983–5991.</t>
  </si>
  <si>
    <t>Rämö et al, 2016</t>
  </si>
  <si>
    <t>Rämö RA, van den Brink PJ, Ruepert C, Castillo LE, Gunnarsson JS (2016) Environmental risk assessment of pesticides in the River Madre de Dios, Costa Rica using PERPEST, SSD, and msPAF models. Environ Sci Pollut Res DOI: 10.1007/s11356-016-7375-9.</t>
  </si>
  <si>
    <t>Fournier et al, 2017</t>
  </si>
  <si>
    <t>Fournier, M.L., Echeverría-Sáenz, S., Mena, F., Arias-Andrés, M., de la Cruz, E., Ruepert, C. 2017. Risk assessment of agriculture impact on the Frío River watershed and Caño Negro Ramsar wetland, Costa Rica. Environ Sci Pollut Res DOI 10.1007/s11356-016-8353-y</t>
  </si>
  <si>
    <t>POR REGION</t>
  </si>
  <si>
    <t>Regiones</t>
  </si>
  <si>
    <t>Plaguicidas</t>
  </si>
  <si>
    <t>Concentraciones máximas en agua (µg/l)</t>
  </si>
  <si>
    <t>CONSULTAS</t>
  </si>
  <si>
    <t>PROPIEDADES FÍSICO-QUIMICAS DE LOS PLAGUICIDAS</t>
  </si>
  <si>
    <t>CONCENTRACIONES MÁXIMAS DE PLAGUICIDAS SEGÚN REGIÓN</t>
  </si>
  <si>
    <t>REFERENCIAS DE ARTÍCULOS CIENTÍFICOS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</si>
</sst>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0.0000"/>
    <numFmt numFmtId="165" formatCode="dd\-mm\-yy"/>
    <numFmt numFmtId="166" formatCode="General_)"/>
    <numFmt numFmtId="167" formatCode="0.000"/>
    <numFmt numFmtId="168" formatCode="0.00000"/>
  </numFmts>
  <fonts count="13" x14ac:knownFonts="1">
    <font>
      <sz val="11"/>
      <color theme="1"/>
      <name val="Arial"/>
    </font>
    <font>
      <sz val="11"/>
      <color theme="1"/>
      <name val="Calibri"/>
      <family val="2"/>
    </font>
    <font>
      <b/>
      <sz val="11"/>
      <color theme="1"/>
      <name val="Arial"/>
      <family val="2"/>
    </font>
    <font>
      <sz val="11"/>
      <name val="Arial"/>
      <family val="2"/>
    </font>
    <font>
      <b/>
      <sz val="11"/>
      <color theme="1"/>
      <name val="Calibri"/>
      <family val="2"/>
    </font>
    <font>
      <b/>
      <sz val="11"/>
      <color theme="0"/>
      <name val="Calibri"/>
      <family val="2"/>
    </font>
    <font>
      <sz val="11"/>
      <color rgb="FF000000"/>
      <name val="Calibri"/>
      <family val="2"/>
    </font>
    <font>
      <sz val="11"/>
      <color theme="1"/>
      <name val="Calibri"/>
      <family val="2"/>
    </font>
    <font>
      <b/>
      <i/>
      <sz val="11"/>
      <color theme="1"/>
      <name val="Calibri"/>
      <family val="2"/>
    </font>
    <font>
      <i/>
      <sz val="11"/>
      <color theme="1"/>
      <name val="Calibri"/>
      <family val="2"/>
    </font>
    <font>
      <sz val="11"/>
      <color theme="1"/>
      <name val="Calibri"/>
      <family val="2"/>
    </font>
    <font>
      <sz val="11"/>
      <color theme="1"/>
      <name val="Arial"/>
      <family val="2"/>
    </font>
    <font>
      <sz val="11"/>
      <color theme="0"/>
      <name val="Calibri"/>
      <family val="2"/>
    </font>
  </fonts>
  <fills count="11">
    <fill>
      <patternFill patternType="none"/>
    </fill>
    <fill>
      <patternFill patternType="gray125"/>
    </fill>
    <fill>
      <patternFill patternType="solid">
        <fgColor theme="0"/>
        <bgColor theme="0"/>
      </patternFill>
    </fill>
    <fill>
      <patternFill patternType="solid">
        <fgColor rgb="FFC5E0B3"/>
        <bgColor rgb="FFC5E0B3"/>
      </patternFill>
    </fill>
    <fill>
      <patternFill patternType="solid">
        <fgColor rgb="FFDEEAF6"/>
        <bgColor rgb="FFDEEAF6"/>
      </patternFill>
    </fill>
    <fill>
      <patternFill patternType="solid">
        <fgColor theme="4"/>
        <bgColor theme="4"/>
      </patternFill>
    </fill>
    <fill>
      <patternFill patternType="solid">
        <fgColor theme="9"/>
        <bgColor theme="9"/>
      </patternFill>
    </fill>
    <fill>
      <patternFill patternType="solid">
        <fgColor rgb="FFFFFF00"/>
        <bgColor rgb="FFFFFF00"/>
      </patternFill>
    </fill>
    <fill>
      <patternFill patternType="solid">
        <fgColor theme="0"/>
        <bgColor indexed="64"/>
      </patternFill>
    </fill>
    <fill>
      <patternFill patternType="solid">
        <fgColor theme="6" tint="0.39997558519241921"/>
        <bgColor indexed="64"/>
      </patternFill>
    </fill>
    <fill>
      <patternFill patternType="solid">
        <fgColor theme="6" tint="0.59999389629810485"/>
        <bgColor indexed="64"/>
      </patternFill>
    </fill>
  </fills>
  <borders count="31">
    <border>
      <left/>
      <right/>
      <top/>
      <bottom/>
      <diagonal/>
    </border>
    <border>
      <left/>
      <right/>
      <top/>
      <bottom/>
      <diagonal/>
    </border>
    <border>
      <left/>
      <right/>
      <top/>
      <bottom style="medium">
        <color theme="4"/>
      </bottom>
      <diagonal/>
    </border>
    <border>
      <left/>
      <right/>
      <top/>
      <bottom style="medium">
        <color theme="4"/>
      </bottom>
      <diagonal/>
    </border>
    <border>
      <left/>
      <right/>
      <top/>
      <bottom style="medium">
        <color theme="9"/>
      </bottom>
      <diagonal/>
    </border>
    <border>
      <left/>
      <right/>
      <top/>
      <bottom style="thin">
        <color rgb="FF9CC2E5"/>
      </bottom>
      <diagonal/>
    </border>
    <border>
      <left/>
      <right/>
      <top/>
      <bottom/>
      <diagonal/>
    </border>
    <border>
      <left style="thin">
        <color rgb="FF000000"/>
      </left>
      <right style="thin">
        <color rgb="FF000000"/>
      </right>
      <top style="thin">
        <color rgb="FF000000"/>
      </top>
      <bottom style="thin">
        <color rgb="FF000000"/>
      </bottom>
      <diagonal/>
    </border>
    <border>
      <left/>
      <right/>
      <top style="thin">
        <color rgb="FF9CC2E5"/>
      </top>
      <bottom style="thin">
        <color rgb="FF9CC2E5"/>
      </bottom>
      <diagonal/>
    </border>
    <border>
      <left/>
      <right style="thin">
        <color rgb="FF000000"/>
      </right>
      <top/>
      <bottom/>
      <diagonal/>
    </border>
    <border>
      <left/>
      <right/>
      <top/>
      <bottom style="medium">
        <color theme="8"/>
      </bottom>
      <diagonal/>
    </border>
    <border>
      <left/>
      <right/>
      <top/>
      <bottom style="medium">
        <color theme="8"/>
      </bottom>
      <diagonal/>
    </border>
    <border>
      <left/>
      <right/>
      <top/>
      <bottom style="medium">
        <color theme="8"/>
      </bottom>
      <diagonal/>
    </border>
    <border>
      <left/>
      <right/>
      <top/>
      <bottom style="medium">
        <color theme="8"/>
      </bottom>
      <diagonal/>
    </border>
    <border>
      <left/>
      <right/>
      <top/>
      <bottom style="medium">
        <color rgb="FFAEABAB"/>
      </bottom>
      <diagonal/>
    </border>
    <border>
      <left/>
      <right/>
      <top/>
      <bottom style="medium">
        <color rgb="FFAEABAB"/>
      </bottom>
      <diagonal/>
    </border>
    <border>
      <left/>
      <right/>
      <top/>
      <bottom style="medium">
        <color rgb="FFAEABAB"/>
      </bottom>
      <diagonal/>
    </border>
    <border>
      <left style="thin">
        <color indexed="8"/>
      </left>
      <right/>
      <top style="thin">
        <color indexed="8"/>
      </top>
      <bottom/>
      <diagonal/>
    </border>
    <border>
      <left style="thin">
        <color indexed="65"/>
      </left>
      <right/>
      <top style="thin">
        <color indexed="8"/>
      </top>
      <bottom/>
      <diagonal/>
    </border>
    <border>
      <left style="thin">
        <color indexed="8"/>
      </left>
      <right/>
      <top style="thin">
        <color indexed="65"/>
      </top>
      <bottom/>
      <diagonal/>
    </border>
    <border>
      <left style="thin">
        <color indexed="8"/>
      </left>
      <right style="thin">
        <color indexed="8"/>
      </right>
      <top style="thin">
        <color indexed="8"/>
      </top>
      <bottom/>
      <diagonal/>
    </border>
    <border>
      <left style="thin">
        <color indexed="8"/>
      </left>
      <right style="thin">
        <color indexed="8"/>
      </right>
      <top style="thin">
        <color indexed="65"/>
      </top>
      <bottom/>
      <diagonal/>
    </border>
    <border>
      <left style="thin">
        <color indexed="8"/>
      </left>
      <right style="thin">
        <color indexed="8"/>
      </right>
      <top style="thin">
        <color indexed="8"/>
      </top>
      <bottom style="thin">
        <color indexed="8"/>
      </bottom>
      <diagonal/>
    </border>
    <border>
      <left/>
      <right/>
      <top style="thin">
        <color indexed="8"/>
      </top>
      <bottom/>
      <diagonal/>
    </border>
    <border>
      <left style="thin">
        <color indexed="8"/>
      </left>
      <right/>
      <top style="thin">
        <color indexed="8"/>
      </top>
      <bottom style="thin">
        <color indexed="8"/>
      </bottom>
      <diagonal/>
    </border>
    <border>
      <left/>
      <right/>
      <top style="thin">
        <color indexed="65"/>
      </top>
      <bottom/>
      <diagonal/>
    </border>
    <border>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right style="thin">
        <color indexed="64"/>
      </right>
      <top/>
      <bottom/>
      <diagonal/>
    </border>
    <border>
      <left/>
      <right/>
      <top style="medium">
        <color theme="9"/>
      </top>
      <bottom style="medium">
        <color rgb="FF92D050"/>
      </bottom>
      <diagonal/>
    </border>
  </borders>
  <cellStyleXfs count="1">
    <xf numFmtId="0" fontId="0" fillId="0" borderId="0"/>
  </cellStyleXfs>
  <cellXfs count="114">
    <xf numFmtId="0" fontId="0" fillId="0" borderId="0" xfId="0" applyFont="1" applyAlignment="1"/>
    <xf numFmtId="0" fontId="1" fillId="2" borderId="1" xfId="0" applyFont="1" applyFill="1" applyBorder="1"/>
    <xf numFmtId="0" fontId="1" fillId="2" borderId="1" xfId="0" applyFont="1" applyFill="1" applyBorder="1" applyAlignment="1">
      <alignment horizontal="center"/>
    </xf>
    <xf numFmtId="0" fontId="2" fillId="2" borderId="1" xfId="0" applyFont="1" applyFill="1" applyBorder="1" applyAlignment="1">
      <alignment horizontal="center" wrapText="1"/>
    </xf>
    <xf numFmtId="0" fontId="5" fillId="5" borderId="5" xfId="0" applyFont="1" applyFill="1" applyBorder="1" applyAlignment="1">
      <alignment wrapText="1"/>
    </xf>
    <xf numFmtId="0" fontId="5" fillId="5" borderId="5" xfId="0" applyFont="1" applyFill="1" applyBorder="1" applyAlignment="1">
      <alignment horizontal="left" wrapText="1"/>
    </xf>
    <xf numFmtId="0" fontId="5" fillId="5" borderId="5" xfId="0" applyFont="1" applyFill="1" applyBorder="1" applyAlignment="1">
      <alignment horizontal="center" wrapText="1"/>
    </xf>
    <xf numFmtId="0" fontId="5" fillId="5" borderId="5" xfId="0" applyFont="1" applyFill="1" applyBorder="1"/>
    <xf numFmtId="0" fontId="1" fillId="4" borderId="0" xfId="0" applyFont="1" applyFill="1"/>
    <xf numFmtId="0" fontId="1" fillId="4" borderId="8" xfId="0" applyFont="1" applyFill="1" applyBorder="1" applyAlignment="1">
      <alignment horizontal="left"/>
    </xf>
    <xf numFmtId="0" fontId="1" fillId="4" borderId="8" xfId="0" applyFont="1" applyFill="1" applyBorder="1"/>
    <xf numFmtId="164" fontId="1" fillId="4" borderId="8" xfId="0" applyNumberFormat="1" applyFont="1" applyFill="1" applyBorder="1" applyAlignment="1">
      <alignment horizontal="center"/>
    </xf>
    <xf numFmtId="0" fontId="1" fillId="4" borderId="8" xfId="0" applyFont="1" applyFill="1" applyBorder="1" applyAlignment="1">
      <alignment horizontal="center"/>
    </xf>
    <xf numFmtId="0" fontId="1" fillId="2" borderId="7" xfId="0" applyFont="1" applyFill="1" applyBorder="1" applyAlignment="1">
      <alignment horizontal="center"/>
    </xf>
    <xf numFmtId="0" fontId="1" fillId="4" borderId="8" xfId="0" applyFont="1" applyFill="1" applyBorder="1" applyAlignment="1">
      <alignment vertical="top"/>
    </xf>
    <xf numFmtId="165" fontId="1" fillId="4" borderId="8" xfId="0" applyNumberFormat="1" applyFont="1" applyFill="1" applyBorder="1" applyAlignment="1">
      <alignment horizontal="center"/>
    </xf>
    <xf numFmtId="0" fontId="1" fillId="4" borderId="8" xfId="0" applyFont="1" applyFill="1" applyBorder="1" applyAlignment="1">
      <alignment horizontal="left" wrapText="1"/>
    </xf>
    <xf numFmtId="0" fontId="1" fillId="2" borderId="1" xfId="0" applyFont="1" applyFill="1" applyBorder="1" applyAlignment="1">
      <alignment wrapText="1"/>
    </xf>
    <xf numFmtId="11" fontId="1" fillId="2" borderId="7" xfId="0" applyNumberFormat="1" applyFont="1" applyFill="1" applyBorder="1" applyAlignment="1">
      <alignment horizontal="center"/>
    </xf>
    <xf numFmtId="164" fontId="1" fillId="4" borderId="8" xfId="0" applyNumberFormat="1" applyFont="1" applyFill="1" applyBorder="1" applyAlignment="1">
      <alignment horizontal="center" wrapText="1"/>
    </xf>
    <xf numFmtId="0" fontId="1" fillId="4" borderId="8" xfId="0" applyFont="1" applyFill="1" applyBorder="1" applyAlignment="1">
      <alignment horizontal="center" wrapText="1"/>
    </xf>
    <xf numFmtId="166" fontId="1" fillId="4" borderId="8" xfId="0" applyNumberFormat="1" applyFont="1" applyFill="1" applyBorder="1" applyAlignment="1">
      <alignment horizontal="left"/>
    </xf>
    <xf numFmtId="1" fontId="1" fillId="4" borderId="8" xfId="0" applyNumberFormat="1" applyFont="1" applyFill="1" applyBorder="1" applyAlignment="1">
      <alignment horizontal="center" vertical="top" wrapText="1"/>
    </xf>
    <xf numFmtId="0" fontId="1" fillId="0" borderId="0" xfId="0" applyFont="1"/>
    <xf numFmtId="0" fontId="7" fillId="0" borderId="0" xfId="0" applyFont="1"/>
    <xf numFmtId="11" fontId="1" fillId="0" borderId="0" xfId="0" applyNumberFormat="1" applyFont="1"/>
    <xf numFmtId="0" fontId="1" fillId="0" borderId="0" xfId="0" applyFont="1" applyAlignment="1">
      <alignment horizontal="left"/>
    </xf>
    <xf numFmtId="164" fontId="6" fillId="4" borderId="8" xfId="0" applyNumberFormat="1" applyFont="1" applyFill="1" applyBorder="1" applyAlignment="1">
      <alignment horizontal="center"/>
    </xf>
    <xf numFmtId="0" fontId="1" fillId="0" borderId="8" xfId="0" applyFont="1" applyBorder="1"/>
    <xf numFmtId="166" fontId="1" fillId="4" borderId="8" xfId="0" applyNumberFormat="1" applyFont="1" applyFill="1" applyBorder="1" applyAlignment="1">
      <alignment horizontal="left" vertical="top"/>
    </xf>
    <xf numFmtId="164" fontId="4" fillId="4" borderId="8" xfId="0" applyNumberFormat="1" applyFont="1" applyFill="1" applyBorder="1" applyAlignment="1">
      <alignment horizontal="center" vertical="top"/>
    </xf>
    <xf numFmtId="0" fontId="1" fillId="4" borderId="8" xfId="0" applyFont="1" applyFill="1" applyBorder="1" applyAlignment="1">
      <alignment horizontal="left" vertical="top"/>
    </xf>
    <xf numFmtId="164" fontId="8" fillId="4" borderId="8" xfId="0" applyNumberFormat="1" applyFont="1" applyFill="1" applyBorder="1" applyAlignment="1">
      <alignment horizontal="center" vertical="top"/>
    </xf>
    <xf numFmtId="164" fontId="1" fillId="4" borderId="8" xfId="0" applyNumberFormat="1" applyFont="1" applyFill="1" applyBorder="1" applyAlignment="1">
      <alignment horizontal="center" vertical="top"/>
    </xf>
    <xf numFmtId="1" fontId="1" fillId="4" borderId="8" xfId="0" applyNumberFormat="1" applyFont="1" applyFill="1" applyBorder="1" applyAlignment="1">
      <alignment horizontal="center"/>
    </xf>
    <xf numFmtId="0" fontId="1" fillId="4" borderId="8" xfId="0" quotePrefix="1" applyFont="1" applyFill="1" applyBorder="1" applyAlignment="1">
      <alignment horizontal="left"/>
    </xf>
    <xf numFmtId="0" fontId="6" fillId="4" borderId="8" xfId="0" applyFont="1" applyFill="1" applyBorder="1" applyAlignment="1">
      <alignment wrapText="1"/>
    </xf>
    <xf numFmtId="0" fontId="1" fillId="4" borderId="0" xfId="0" applyFont="1" applyFill="1" applyAlignment="1">
      <alignment horizontal="left"/>
    </xf>
    <xf numFmtId="164" fontId="1" fillId="4" borderId="0" xfId="0" applyNumberFormat="1" applyFont="1" applyFill="1" applyAlignment="1">
      <alignment horizontal="center"/>
    </xf>
    <xf numFmtId="1" fontId="1" fillId="4" borderId="0" xfId="0" applyNumberFormat="1" applyFont="1" applyFill="1" applyAlignment="1">
      <alignment horizontal="center" vertical="top" wrapText="1"/>
    </xf>
    <xf numFmtId="0" fontId="1" fillId="4" borderId="0" xfId="0" applyFont="1" applyFill="1" applyAlignment="1">
      <alignment horizontal="center"/>
    </xf>
    <xf numFmtId="0" fontId="1" fillId="4" borderId="0" xfId="0" applyFont="1" applyFill="1" applyAlignment="1">
      <alignment vertical="top"/>
    </xf>
    <xf numFmtId="165" fontId="1" fillId="4" borderId="0" xfId="0" applyNumberFormat="1" applyFont="1" applyFill="1" applyAlignment="1">
      <alignment horizontal="center"/>
    </xf>
    <xf numFmtId="164" fontId="1" fillId="4" borderId="0" xfId="0" applyNumberFormat="1" applyFont="1" applyFill="1" applyAlignment="1">
      <alignment horizontal="center" wrapText="1"/>
    </xf>
    <xf numFmtId="0" fontId="1" fillId="4" borderId="0" xfId="0" applyFont="1" applyFill="1" applyAlignment="1">
      <alignment horizontal="center" wrapText="1"/>
    </xf>
    <xf numFmtId="166" fontId="1" fillId="4" borderId="0" xfId="0" applyNumberFormat="1" applyFont="1" applyFill="1" applyAlignment="1">
      <alignment horizontal="left" vertical="top"/>
    </xf>
    <xf numFmtId="164" fontId="4" fillId="4" borderId="0" xfId="0" applyNumberFormat="1" applyFont="1" applyFill="1" applyAlignment="1">
      <alignment horizontal="center" vertical="top"/>
    </xf>
    <xf numFmtId="0" fontId="1" fillId="4" borderId="0" xfId="0" applyFont="1" applyFill="1" applyAlignment="1">
      <alignment horizontal="left" vertical="top"/>
    </xf>
    <xf numFmtId="164" fontId="1" fillId="4" borderId="0" xfId="0" applyNumberFormat="1" applyFont="1" applyFill="1" applyAlignment="1">
      <alignment horizontal="center" vertical="top"/>
    </xf>
    <xf numFmtId="166" fontId="1" fillId="4" borderId="0" xfId="0" applyNumberFormat="1" applyFont="1" applyFill="1" applyAlignment="1">
      <alignment horizontal="left"/>
    </xf>
    <xf numFmtId="0" fontId="2" fillId="2" borderId="1" xfId="0" applyFont="1" applyFill="1" applyBorder="1" applyAlignment="1">
      <alignment wrapText="1"/>
    </xf>
    <xf numFmtId="0" fontId="1" fillId="0" borderId="0" xfId="0" applyFont="1" applyAlignment="1">
      <alignment wrapText="1"/>
    </xf>
    <xf numFmtId="0" fontId="1" fillId="0" borderId="0" xfId="0" applyFont="1" applyAlignment="1">
      <alignment wrapText="1"/>
    </xf>
    <xf numFmtId="0" fontId="1" fillId="7" borderId="1" xfId="0" applyFont="1" applyFill="1" applyBorder="1" applyAlignment="1">
      <alignment wrapText="1"/>
    </xf>
    <xf numFmtId="168" fontId="1" fillId="2" borderId="1" xfId="0" applyNumberFormat="1" applyFont="1" applyFill="1" applyBorder="1"/>
    <xf numFmtId="0" fontId="10" fillId="2" borderId="1" xfId="0" applyFont="1" applyFill="1" applyBorder="1"/>
    <xf numFmtId="0" fontId="0" fillId="0" borderId="20" xfId="0" applyFont="1" applyBorder="1" applyAlignment="1"/>
    <xf numFmtId="0" fontId="0" fillId="0" borderId="17" xfId="0" applyFont="1" applyBorder="1" applyAlignment="1">
      <alignment horizontal="left"/>
    </xf>
    <xf numFmtId="0" fontId="0" fillId="0" borderId="19" xfId="0" applyFont="1" applyBorder="1" applyAlignment="1">
      <alignment horizontal="left"/>
    </xf>
    <xf numFmtId="0" fontId="0" fillId="0" borderId="24" xfId="0" applyFont="1" applyBorder="1" applyAlignment="1">
      <alignment horizontal="left"/>
    </xf>
    <xf numFmtId="168" fontId="1" fillId="2" borderId="6" xfId="0" applyNumberFormat="1" applyFont="1" applyFill="1" applyBorder="1"/>
    <xf numFmtId="0" fontId="1" fillId="2" borderId="6" xfId="0" applyFont="1" applyFill="1" applyBorder="1"/>
    <xf numFmtId="167" fontId="1" fillId="2" borderId="6" xfId="0" applyNumberFormat="1" applyFont="1" applyFill="1" applyBorder="1"/>
    <xf numFmtId="0" fontId="6" fillId="3" borderId="28" xfId="0" applyFont="1" applyFill="1" applyBorder="1" applyAlignment="1">
      <alignment horizontal="center"/>
    </xf>
    <xf numFmtId="0" fontId="1" fillId="2" borderId="27" xfId="0" applyFont="1" applyFill="1" applyBorder="1" applyAlignment="1">
      <alignment horizontal="center"/>
    </xf>
    <xf numFmtId="0" fontId="2" fillId="2" borderId="6" xfId="0" applyFont="1" applyFill="1" applyBorder="1" applyAlignment="1">
      <alignment horizontal="center" wrapText="1"/>
    </xf>
    <xf numFmtId="0" fontId="1" fillId="2" borderId="6" xfId="0" applyFont="1" applyFill="1" applyBorder="1" applyAlignment="1">
      <alignment wrapText="1"/>
    </xf>
    <xf numFmtId="0" fontId="1" fillId="2" borderId="6" xfId="0" applyFont="1" applyFill="1" applyBorder="1" applyAlignment="1">
      <alignment horizontal="center"/>
    </xf>
    <xf numFmtId="167" fontId="10" fillId="2" borderId="27" xfId="0" applyNumberFormat="1" applyFont="1" applyFill="1" applyBorder="1" applyAlignment="1">
      <alignment horizontal="center"/>
    </xf>
    <xf numFmtId="0" fontId="0" fillId="8" borderId="0" xfId="0" applyFont="1" applyFill="1" applyAlignment="1"/>
    <xf numFmtId="164" fontId="1" fillId="2" borderId="27" xfId="0" applyNumberFormat="1" applyFont="1" applyFill="1" applyBorder="1" applyAlignment="1">
      <alignment horizontal="center"/>
    </xf>
    <xf numFmtId="0" fontId="1" fillId="2" borderId="6" xfId="0" applyFont="1" applyFill="1" applyBorder="1" applyAlignment="1">
      <alignment horizontal="left" vertical="top" wrapText="1"/>
    </xf>
    <xf numFmtId="0" fontId="3" fillId="0" borderId="6" xfId="0" applyFont="1" applyBorder="1" applyAlignment="1"/>
    <xf numFmtId="0" fontId="0" fillId="0" borderId="17" xfId="0" applyFont="1" applyBorder="1" applyAlignment="1">
      <alignment horizontal="center"/>
    </xf>
    <xf numFmtId="0" fontId="0" fillId="0" borderId="23" xfId="0" applyFont="1" applyBorder="1" applyAlignment="1">
      <alignment horizontal="center"/>
    </xf>
    <xf numFmtId="0" fontId="0" fillId="0" borderId="17" xfId="0" applyNumberFormat="1" applyFont="1" applyBorder="1" applyAlignment="1">
      <alignment horizontal="center"/>
    </xf>
    <xf numFmtId="0" fontId="0" fillId="0" borderId="23" xfId="0" applyNumberFormat="1" applyFont="1" applyBorder="1" applyAlignment="1">
      <alignment horizontal="center"/>
    </xf>
    <xf numFmtId="0" fontId="0" fillId="0" borderId="19" xfId="0" applyNumberFormat="1" applyFont="1" applyBorder="1" applyAlignment="1">
      <alignment horizontal="center"/>
    </xf>
    <xf numFmtId="0" fontId="0" fillId="0" borderId="25" xfId="0" applyNumberFormat="1" applyFont="1" applyBorder="1" applyAlignment="1">
      <alignment horizontal="center"/>
    </xf>
    <xf numFmtId="167" fontId="0" fillId="0" borderId="25" xfId="0" applyNumberFormat="1" applyFont="1" applyBorder="1" applyAlignment="1">
      <alignment horizontal="center"/>
    </xf>
    <xf numFmtId="167" fontId="0" fillId="0" borderId="23" xfId="0" applyNumberFormat="1" applyFont="1" applyBorder="1" applyAlignment="1">
      <alignment horizontal="center"/>
    </xf>
    <xf numFmtId="167" fontId="0" fillId="0" borderId="19" xfId="0" applyNumberFormat="1" applyFont="1" applyBorder="1" applyAlignment="1">
      <alignment horizontal="center"/>
    </xf>
    <xf numFmtId="167" fontId="0" fillId="0" borderId="24" xfId="0" applyNumberFormat="1" applyFont="1" applyBorder="1" applyAlignment="1">
      <alignment horizontal="center"/>
    </xf>
    <xf numFmtId="167" fontId="0" fillId="0" borderId="26" xfId="0" applyNumberFormat="1" applyFont="1" applyBorder="1" applyAlignment="1">
      <alignment horizontal="center"/>
    </xf>
    <xf numFmtId="167" fontId="0" fillId="0" borderId="22" xfId="0" applyNumberFormat="1" applyFont="1" applyBorder="1" applyAlignment="1"/>
    <xf numFmtId="167" fontId="0" fillId="0" borderId="20" xfId="0" applyNumberFormat="1" applyFont="1" applyBorder="1" applyAlignment="1"/>
    <xf numFmtId="167" fontId="0" fillId="0" borderId="21" xfId="0" applyNumberFormat="1" applyFont="1" applyBorder="1" applyAlignment="1"/>
    <xf numFmtId="0" fontId="0" fillId="9" borderId="17" xfId="0" applyFont="1" applyFill="1" applyBorder="1" applyAlignment="1">
      <alignment vertical="center" wrapText="1"/>
    </xf>
    <xf numFmtId="0" fontId="0" fillId="10" borderId="17" xfId="0" applyFont="1" applyFill="1" applyBorder="1" applyAlignment="1">
      <alignment vertical="center"/>
    </xf>
    <xf numFmtId="0" fontId="0" fillId="10" borderId="18" xfId="0" applyFont="1" applyFill="1" applyBorder="1" applyAlignment="1"/>
    <xf numFmtId="0" fontId="0" fillId="10" borderId="17" xfId="0" applyFont="1" applyFill="1" applyBorder="1" applyAlignment="1"/>
    <xf numFmtId="0" fontId="0" fillId="8" borderId="6" xfId="0" applyFont="1" applyFill="1" applyBorder="1" applyAlignment="1"/>
    <xf numFmtId="0" fontId="3" fillId="8" borderId="6" xfId="0" applyFont="1" applyFill="1" applyBorder="1" applyAlignment="1"/>
    <xf numFmtId="0" fontId="12" fillId="0" borderId="0" xfId="0" applyFont="1" applyFill="1" applyAlignment="1">
      <alignment wrapText="1"/>
    </xf>
    <xf numFmtId="0" fontId="2" fillId="2" borderId="6" xfId="0" applyFont="1" applyFill="1" applyBorder="1" applyAlignment="1">
      <alignment wrapText="1"/>
    </xf>
    <xf numFmtId="0" fontId="3" fillId="0" borderId="4" xfId="0" applyFont="1" applyBorder="1" applyAlignment="1">
      <alignment horizontal="center" wrapText="1"/>
    </xf>
    <xf numFmtId="0" fontId="1" fillId="6" borderId="6" xfId="0" applyFont="1" applyFill="1" applyBorder="1" applyAlignment="1">
      <alignment horizontal="center"/>
    </xf>
    <xf numFmtId="0" fontId="10" fillId="2" borderId="6" xfId="0" applyFont="1" applyFill="1" applyBorder="1" applyAlignment="1">
      <alignment horizontal="left" vertical="center"/>
    </xf>
    <xf numFmtId="0" fontId="1" fillId="2" borderId="6" xfId="0" applyFont="1" applyFill="1" applyBorder="1" applyAlignment="1">
      <alignment horizontal="left" vertical="center"/>
    </xf>
    <xf numFmtId="0" fontId="1" fillId="2" borderId="6" xfId="0" applyFont="1" applyFill="1" applyBorder="1" applyAlignment="1">
      <alignment horizontal="left"/>
    </xf>
    <xf numFmtId="0" fontId="1" fillId="2" borderId="9" xfId="0" applyFont="1" applyFill="1" applyBorder="1" applyAlignment="1">
      <alignment horizontal="left"/>
    </xf>
    <xf numFmtId="0" fontId="1" fillId="2" borderId="29" xfId="0" applyFont="1" applyFill="1" applyBorder="1" applyAlignment="1">
      <alignment horizontal="left"/>
    </xf>
    <xf numFmtId="0" fontId="10" fillId="2" borderId="6" xfId="0" applyFont="1" applyFill="1" applyBorder="1" applyAlignment="1">
      <alignment horizontal="left"/>
    </xf>
    <xf numFmtId="0" fontId="10" fillId="2" borderId="29" xfId="0" applyFont="1" applyFill="1" applyBorder="1" applyAlignment="1">
      <alignment horizontal="left"/>
    </xf>
    <xf numFmtId="0" fontId="3" fillId="8" borderId="30" xfId="0" applyFont="1" applyFill="1" applyBorder="1" applyAlignment="1">
      <alignment horizontal="center" wrapText="1"/>
    </xf>
    <xf numFmtId="0" fontId="2" fillId="2" borderId="2" xfId="0" applyFont="1" applyFill="1" applyBorder="1" applyAlignment="1">
      <alignment horizontal="center" wrapText="1"/>
    </xf>
    <xf numFmtId="0" fontId="3" fillId="0" borderId="3" xfId="0" applyFont="1" applyBorder="1"/>
    <xf numFmtId="0" fontId="2" fillId="2" borderId="10" xfId="0" applyFont="1" applyFill="1" applyBorder="1" applyAlignment="1">
      <alignment horizontal="center" wrapText="1"/>
    </xf>
    <xf numFmtId="0" fontId="3" fillId="0" borderId="11" xfId="0" applyFont="1" applyBorder="1"/>
    <xf numFmtId="0" fontId="3" fillId="0" borderId="12" xfId="0" applyFont="1" applyBorder="1"/>
    <xf numFmtId="0" fontId="2" fillId="2" borderId="13" xfId="0" applyFont="1" applyFill="1" applyBorder="1" applyAlignment="1">
      <alignment horizontal="center" wrapText="1"/>
    </xf>
    <xf numFmtId="0" fontId="2" fillId="2" borderId="14" xfId="0" applyFont="1" applyFill="1" applyBorder="1" applyAlignment="1">
      <alignment horizontal="center" wrapText="1"/>
    </xf>
    <xf numFmtId="0" fontId="3" fillId="0" borderId="15" xfId="0" applyFont="1" applyBorder="1"/>
    <xf numFmtId="0" fontId="3" fillId="0" borderId="16" xfId="0" applyFont="1" applyBorder="1"/>
  </cellXfs>
  <cellStyles count="1">
    <cellStyle name="Normal" xfId="0" builtinId="0"/>
  </cellStyles>
  <dxfs count="59">
    <dxf>
      <font>
        <strike val="0"/>
        <outline val="0"/>
        <shadow val="0"/>
        <u val="none"/>
        <vertAlign val="baseline"/>
        <sz val="11"/>
        <color theme="0"/>
        <name val="Calibri"/>
        <scheme val="none"/>
      </font>
      <fill>
        <patternFill patternType="none">
          <fgColor indexed="64"/>
          <bgColor auto="1"/>
        </patternFill>
      </fill>
    </dxf>
    <dxf>
      <fill>
        <patternFill patternType="solid">
          <bgColor theme="6" tint="0.59999389629810485"/>
        </patternFill>
      </fill>
    </dxf>
    <dxf>
      <fill>
        <patternFill patternType="solid">
          <bgColor theme="6" tint="0.59999389629810485"/>
        </patternFill>
      </fill>
    </dxf>
    <dxf>
      <fill>
        <patternFill patternType="solid">
          <bgColor theme="6" tint="0.59999389629810485"/>
        </patternFill>
      </fill>
    </dxf>
    <dxf>
      <fill>
        <patternFill patternType="solid">
          <bgColor theme="6" tint="0.39997558519241921"/>
        </patternFill>
      </fill>
    </dxf>
    <dxf>
      <alignment vertical="center"/>
    </dxf>
    <dxf>
      <alignment vertical="center"/>
    </dxf>
    <dxf>
      <numFmt numFmtId="167" formatCode="0.000"/>
    </dxf>
    <dxf>
      <numFmt numFmtId="2" formatCode="0.00"/>
    </dxf>
    <dxf>
      <numFmt numFmtId="169" formatCode="0.0"/>
    </dxf>
    <dxf>
      <numFmt numFmtId="167" formatCode="0.000"/>
    </dxf>
    <dxf>
      <numFmt numFmtId="164" formatCode="0.0000"/>
    </dxf>
    <dxf>
      <numFmt numFmtId="167" formatCode="0.000"/>
    </dxf>
    <dxf>
      <numFmt numFmtId="167" formatCode="0.000"/>
    </dxf>
    <dxf>
      <numFmt numFmtId="2" formatCode="0.00"/>
    </dxf>
    <dxf>
      <numFmt numFmtId="169" formatCode="0.0"/>
    </dxf>
    <dxf>
      <numFmt numFmtId="167" formatCode="0.000"/>
    </dxf>
    <dxf>
      <numFmt numFmtId="2" formatCode="0.00"/>
    </dxf>
    <dxf>
      <numFmt numFmtId="169" formatCode="0.0"/>
    </dxf>
    <dxf>
      <numFmt numFmtId="1" formatCode="0"/>
    </dxf>
    <dxf>
      <numFmt numFmtId="167" formatCode="0.000"/>
    </dxf>
    <dxf>
      <numFmt numFmtId="2" formatCode="0.00"/>
    </dxf>
    <dxf>
      <numFmt numFmtId="167" formatCode="0.000"/>
    </dxf>
    <dxf>
      <numFmt numFmtId="2" formatCode="0.00"/>
    </dxf>
    <dxf>
      <numFmt numFmtId="169" formatCode="0.0"/>
    </dxf>
    <dxf>
      <numFmt numFmtId="167" formatCode="0.000"/>
    </dxf>
    <dxf>
      <numFmt numFmtId="164" formatCode="0.0000"/>
    </dxf>
    <dxf>
      <numFmt numFmtId="168" formatCode="0.00000"/>
    </dxf>
    <dxf>
      <numFmt numFmtId="164" formatCode="0.0000"/>
    </dxf>
    <dxf>
      <numFmt numFmtId="167" formatCode="0.000"/>
    </dxf>
    <dxf>
      <numFmt numFmtId="2" formatCode="0.00"/>
    </dxf>
    <dxf>
      <numFmt numFmtId="169" formatCode="0.0"/>
    </dxf>
    <dxf>
      <numFmt numFmtId="1" formatCode="0"/>
    </dxf>
    <dxf>
      <numFmt numFmtId="169" formatCode="0.0"/>
    </dxf>
    <dxf>
      <numFmt numFmtId="167" formatCode="0.000"/>
    </dxf>
    <dxf>
      <numFmt numFmtId="2" formatCode="0.00"/>
    </dxf>
    <dxf>
      <numFmt numFmtId="169" formatCode="0.0"/>
    </dxf>
    <dxf>
      <alignment horizontal="center" readingOrder="0"/>
    </dxf>
    <dxf>
      <alignment horizontal="center" readingOrder="0"/>
    </dxf>
    <dxf>
      <alignment wrapText="1" readingOrder="0"/>
    </dxf>
    <dxf>
      <font>
        <b val="0"/>
        <i val="0"/>
        <strike val="0"/>
        <condense val="0"/>
        <extend val="0"/>
        <outline val="0"/>
        <shadow val="0"/>
        <u val="none"/>
        <vertAlign val="baseline"/>
        <sz val="11"/>
        <color theme="1"/>
        <name val="Calibri"/>
        <scheme val="none"/>
      </font>
      <fill>
        <patternFill patternType="solid">
          <fgColor rgb="FFDEEAF6"/>
          <bgColor rgb="FFDEEAF6"/>
        </patternFill>
      </fill>
      <alignment horizontal="general" vertical="top"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solid">
          <fgColor rgb="FFDEEAF6"/>
          <bgColor rgb="FFDEEAF6"/>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solid">
          <fgColor rgb="FFDEEAF6"/>
          <bgColor rgb="FFDEEAF6"/>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solid">
          <fgColor rgb="FFDEEAF6"/>
          <bgColor rgb="FFDEEAF6"/>
        </patternFill>
      </fill>
    </dxf>
    <dxf>
      <font>
        <b val="0"/>
        <i val="0"/>
        <strike val="0"/>
        <condense val="0"/>
        <extend val="0"/>
        <outline val="0"/>
        <shadow val="0"/>
        <u val="none"/>
        <vertAlign val="baseline"/>
        <sz val="11"/>
        <color theme="1"/>
        <name val="Calibri"/>
        <scheme val="none"/>
      </font>
      <fill>
        <patternFill patternType="solid">
          <fgColor rgb="FFDEEAF6"/>
          <bgColor rgb="FFDEEAF6"/>
        </patternFill>
      </fill>
      <border diagonalUp="0" diagonalDown="0">
        <left/>
        <right/>
        <top style="thin">
          <color rgb="FF9CC2E5"/>
        </top>
        <bottom style="thin">
          <color rgb="FF9CC2E5"/>
        </bottom>
        <vertical/>
        <horizontal/>
      </border>
    </dxf>
    <dxf>
      <font>
        <b val="0"/>
        <i val="0"/>
        <strike val="0"/>
        <condense val="0"/>
        <extend val="0"/>
        <outline val="0"/>
        <shadow val="0"/>
        <u val="none"/>
        <vertAlign val="baseline"/>
        <sz val="11"/>
        <color theme="1"/>
        <name val="Calibri"/>
        <scheme val="none"/>
      </font>
      <fill>
        <patternFill patternType="solid">
          <fgColor rgb="FFDEEAF6"/>
          <bgColor rgb="FFDEEAF6"/>
        </patternFill>
      </fill>
      <border diagonalUp="0" diagonalDown="0">
        <left/>
        <right/>
        <top style="thin">
          <color rgb="FF9CC2E5"/>
        </top>
        <bottom style="thin">
          <color rgb="FF9CC2E5"/>
        </bottom>
        <vertical/>
        <horizontal/>
      </border>
    </dxf>
    <dxf>
      <font>
        <b val="0"/>
        <i val="0"/>
        <strike val="0"/>
        <condense val="0"/>
        <extend val="0"/>
        <outline val="0"/>
        <shadow val="0"/>
        <u val="none"/>
        <vertAlign val="baseline"/>
        <sz val="11"/>
        <color theme="1"/>
        <name val="Calibri"/>
        <scheme val="none"/>
      </font>
      <fill>
        <patternFill patternType="solid">
          <fgColor rgb="FFDEEAF6"/>
          <bgColor rgb="FFDEEAF6"/>
        </patternFill>
      </fill>
    </dxf>
    <dxf>
      <font>
        <b val="0"/>
        <i val="0"/>
        <strike val="0"/>
        <condense val="0"/>
        <extend val="0"/>
        <outline val="0"/>
        <shadow val="0"/>
        <u val="none"/>
        <vertAlign val="baseline"/>
        <sz val="11"/>
        <color theme="1"/>
        <name val="Calibri"/>
        <scheme val="none"/>
      </font>
      <fill>
        <patternFill patternType="solid">
          <fgColor rgb="FFDEEAF6"/>
          <bgColor rgb="FFDEEAF6"/>
        </patternFill>
      </fill>
      <alignment horizontal="center" vertical="bottom" textRotation="0" wrapText="0" indent="0" justifyLastLine="0" shrinkToFit="0" readingOrder="0"/>
      <border diagonalUp="0" diagonalDown="0">
        <left/>
        <right/>
        <top style="thin">
          <color rgb="FF9CC2E5"/>
        </top>
        <bottom style="thin">
          <color rgb="FF9CC2E5"/>
        </bottom>
        <vertical/>
        <horizontal/>
      </border>
    </dxf>
    <dxf>
      <font>
        <b val="0"/>
        <i val="0"/>
        <strike val="0"/>
        <condense val="0"/>
        <extend val="0"/>
        <outline val="0"/>
        <shadow val="0"/>
        <u val="none"/>
        <vertAlign val="baseline"/>
        <sz val="11"/>
        <color theme="1"/>
        <name val="Calibri"/>
        <scheme val="none"/>
      </font>
      <numFmt numFmtId="164" formatCode="0.0000"/>
      <fill>
        <patternFill patternType="solid">
          <fgColor rgb="FFDEEAF6"/>
          <bgColor rgb="FFDEEAF6"/>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solid">
          <fgColor rgb="FFDEEAF6"/>
          <bgColor rgb="FFDEEAF6"/>
        </patternFill>
      </fill>
      <border diagonalUp="0" diagonalDown="0">
        <left/>
        <right/>
        <top style="thin">
          <color rgb="FF9CC2E5"/>
        </top>
        <bottom style="thin">
          <color rgb="FF9CC2E5"/>
        </bottom>
        <vertical/>
        <horizontal/>
      </border>
    </dxf>
    <dxf>
      <font>
        <b val="0"/>
        <i val="0"/>
        <strike val="0"/>
        <condense val="0"/>
        <extend val="0"/>
        <outline val="0"/>
        <shadow val="0"/>
        <u val="none"/>
        <vertAlign val="baseline"/>
        <sz val="11"/>
        <color theme="1"/>
        <name val="Calibri"/>
        <scheme val="none"/>
      </font>
      <fill>
        <patternFill patternType="solid">
          <fgColor rgb="FFDEEAF6"/>
          <bgColor rgb="FFDEEAF6"/>
        </patternFill>
      </fill>
    </dxf>
    <dxf>
      <font>
        <b val="0"/>
        <i val="0"/>
        <strike val="0"/>
        <condense val="0"/>
        <extend val="0"/>
        <outline val="0"/>
        <shadow val="0"/>
        <u val="none"/>
        <vertAlign val="baseline"/>
        <sz val="11"/>
        <color theme="1"/>
        <name val="Calibri"/>
        <scheme val="none"/>
      </font>
      <fill>
        <patternFill patternType="solid">
          <fgColor rgb="FFDEEAF6"/>
          <bgColor rgb="FFDEEAF6"/>
        </patternFill>
      </fill>
    </dxf>
    <dxf>
      <border outline="0">
        <bottom style="thin">
          <color rgb="FF9CC2E5"/>
        </bottom>
      </border>
    </dxf>
    <dxf>
      <fill>
        <patternFill patternType="solid">
          <fgColor rgb="FFDEEAF6"/>
          <bgColor rgb="FFDEEAF6"/>
        </patternFill>
      </fill>
    </dxf>
    <dxf>
      <fill>
        <patternFill patternType="solid">
          <fgColor rgb="FFD8D8D8"/>
          <bgColor rgb="FFD8D8D8"/>
        </patternFill>
      </fill>
    </dxf>
    <dxf>
      <fill>
        <patternFill patternType="solid">
          <fgColor theme="1"/>
          <bgColor theme="1"/>
        </patternFill>
      </fill>
    </dxf>
    <dxf>
      <fill>
        <patternFill patternType="solid">
          <fgColor rgb="FFDEEAF6"/>
          <bgColor rgb="FFDEEAF6"/>
        </patternFill>
      </fill>
    </dxf>
    <dxf>
      <fill>
        <patternFill patternType="solid">
          <fgColor rgb="FFD9E2F3"/>
          <bgColor rgb="FFD9E2F3"/>
        </patternFill>
      </fill>
    </dxf>
    <dxf>
      <fill>
        <patternFill patternType="solid">
          <fgColor theme="8"/>
          <bgColor theme="8"/>
        </patternFill>
      </fill>
    </dxf>
  </dxfs>
  <tableStyles count="2">
    <tableStyle name="Propiedades-style" pivot="0" count="3" xr9:uid="{00000000-0011-0000-FFFF-FFFF00000000}">
      <tableStyleElement type="headerRow" dxfId="58"/>
      <tableStyleElement type="firstRowStripe" dxfId="57"/>
      <tableStyleElement type="secondRowStripe" dxfId="56"/>
    </tableStyle>
    <tableStyle name="Referencias-style" pivot="0" count="3" xr9:uid="{00000000-0011-0000-FFFF-FFFF01000000}">
      <tableStyleElement type="headerRow" dxfId="55"/>
      <tableStyleElement type="firstRowStripe" dxfId="54"/>
      <tableStyleElement type="secondRowStripe" dxfId="5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1"/></Relationships>
</file>

<file path=xl/_rels/comments2.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3" Type="http://schemas.openxmlformats.org/officeDocument/2006/relationships/theme" Target="theme/theme1.xml"/><Relationship Id="rId3" Type="http://schemas.openxmlformats.org/officeDocument/2006/relationships/worksheet" Target="worksheets/sheet3.xml"/><Relationship Id="rId12" Type="http://customschemas.google.com/relationships/workbookmetadata" Target="metadata"/><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aredStrings" Target="sharedStrings.xml"/><Relationship Id="rId4" Type="http://schemas.openxmlformats.org/officeDocument/2006/relationships/worksheet" Target="worksheets/sheet4.xml"/><Relationship Id="rId14"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Inti Acedo Vasquez" refreshedDate="43727.443971064815" createdVersion="4" refreshedVersion="4" minRefreshableVersion="3" recordCount="1240" xr:uid="{00000000-000A-0000-FFFF-FFFF00000000}">
  <cacheSource type="worksheet">
    <worksheetSource name="Tabla3"/>
  </cacheSource>
  <cacheFields count="12">
    <cacheField name="COD" numFmtId="0">
      <sharedItems/>
    </cacheField>
    <cacheField name="Plaguicida" numFmtId="0">
      <sharedItems count="53">
        <s v="alaclor"/>
        <s v="ametrina"/>
        <s v="atrazina"/>
        <s v="azoxistrobina"/>
        <s v="bitertanol"/>
        <s v="boscalid"/>
        <s v="bromacil"/>
        <s v="buprofezin"/>
        <s v="butacloro"/>
        <s v="carbaril"/>
        <s v="carbendazina"/>
        <s v="carbofuran"/>
        <s v="ciprodinil"/>
        <s v="clorfenvinfos"/>
        <s v="clorotalonil"/>
        <s v="clorpirifos"/>
        <s v="diazinon"/>
        <s v="difenoconazol"/>
        <s v="dimetoato"/>
        <s v="diuron"/>
        <s v="epoxiconazol"/>
        <s v="etoprofos"/>
        <s v="fenamifos"/>
        <s v="fenpropimorf"/>
        <s v="fluopiram"/>
        <s v="flutolanil"/>
        <s v="Forato"/>
        <s v="hexaclorobenceno"/>
        <s v="hexazinona"/>
        <s v="imazalil"/>
        <s v="linuron"/>
        <s v="metalaxil"/>
        <s v="miclobutanil"/>
        <s v="oxamil"/>
        <s v="oxifluorfen"/>
        <s v="paration metil"/>
        <s v="pencicuron"/>
        <s v="permetrina"/>
        <s v="piraclostrobin"/>
        <s v="pirimetanil"/>
        <s v="pirimifos-metil"/>
        <s v="procloraz"/>
        <s v="propiconazol"/>
        <s v="quintozeno"/>
        <s v="spiroxamina"/>
        <s v="tebuconazol"/>
        <s v="tecnaceno"/>
        <s v="terbufos"/>
        <s v="terbutrina"/>
        <s v="tiabendazol"/>
        <s v="tolclofos-metil"/>
        <s v="triadimefon"/>
        <s v="triadimenol"/>
      </sharedItems>
    </cacheField>
    <cacheField name="Acción biocida" numFmtId="0">
      <sharedItems/>
    </cacheField>
    <cacheField name="Concentración en agua (µg/l)" numFmtId="164">
      <sharedItems containsMixedTypes="1" containsNumber="1" minValue="9.9999999999999995E-7" maxValue="40" count="325">
        <n v="2.9100000000000003E-3"/>
        <n v="1.64E-3"/>
        <n v="1.48E-3"/>
        <n v="8.7000000000000001E-4"/>
        <n v="8.1000000000000006E-4"/>
        <n v="1E-3"/>
        <n v="8.0000000000000004E-4"/>
        <n v="3.0000000000000001E-3"/>
        <n v="0.14000000000000001"/>
        <n v="0.37"/>
        <n v="0.02"/>
        <n v="0.15"/>
        <n v="0.11"/>
        <n v="8.2066311807614215E-2"/>
        <n v="7.0000000000000007E-2"/>
        <n v="0.06"/>
        <n v="4.3025450314054914E-2"/>
        <n v="4.2287646076374953E-2"/>
        <n v="0.03"/>
        <n v="0.09"/>
        <n v="0.08"/>
        <n v="0.24"/>
        <n v="0.1"/>
        <n v="9"/>
        <n v="0.7"/>
        <n v="0.5"/>
        <n v="0.4"/>
        <n v="0.2"/>
        <n v="0.19"/>
        <n v="0.05"/>
        <n v="2.2000000000000002"/>
        <n v="0.8"/>
        <n v="0.21"/>
        <n v="7.0823285176509251E-2"/>
        <n v="0.13"/>
        <n v="0.04"/>
        <n v="0.78200000000000003"/>
        <n v="2.6375701931910998E-2"/>
        <n v="1.6027392363730186E-2"/>
        <n v="6.3693374579803863E-3"/>
        <n v="5.6186308140779651E-3"/>
        <n v="0.31"/>
        <n v="0.17"/>
        <n v="2.8"/>
        <n v="1.1000000000000001"/>
        <n v="1.0900000000000001"/>
        <n v="0.95500000000000007"/>
        <n v="0.76"/>
        <n v="0.71"/>
        <n v="0.6"/>
        <n v="0.55000000000000004"/>
        <n v="0.39"/>
        <n v="0.36499999999999999"/>
        <n v="0.28999999999999998"/>
        <n v="0.27"/>
        <n v="0.23"/>
        <n v="0.18"/>
        <n v="0.13500000000000001"/>
        <n v="0.12"/>
        <n v="1.0119947921627299"/>
        <n v="0.82881236064520747"/>
        <n v="20"/>
        <n v="0.3"/>
        <n v="0.28109424417055767"/>
        <n v="0.66999999999999993"/>
        <n v="0.44"/>
        <n v="0.26"/>
        <n v="8.2000000000000003E-2"/>
        <n v="6.0000000000000005E-2"/>
        <n v="1"/>
        <n v="2.1999999999999999E-2"/>
        <n v="0.01"/>
        <n v="1.2999999999999999E-2"/>
        <n v="1.06"/>
        <n v="1.2"/>
        <n v="0.83"/>
        <n v="1.5"/>
        <n v="0.65"/>
        <n v="0.25"/>
        <n v="0.28000000000000003"/>
        <n v="1.6"/>
        <n v="0.97"/>
        <n v="0.64"/>
        <n v="0.56999999999999995"/>
        <n v="1.63"/>
        <n v="0.74"/>
        <n v="1.73"/>
        <n v="2.1"/>
        <n v="0.9"/>
        <n v="0.66"/>
        <n v="0.49"/>
        <n v="0.48"/>
        <n v="9.2809129394250366E-3"/>
        <n v="3.4764038283097176E-3"/>
        <n v="2.5952041374538866E-3"/>
        <n v="5.0866165842811464E-4"/>
        <n v="1.7"/>
        <n v="2"/>
        <n v="2.0669884814872322E-2"/>
        <n v="0.81"/>
        <n v="0.53"/>
        <n v="0.67"/>
        <n v="0.89"/>
        <n v="0.77"/>
        <n v="1.39"/>
        <n v="7.0000000000000001E-3"/>
        <n v="5.0000000000000001E-3"/>
        <n v="4.7E-2"/>
        <n v="3.3000000000000002E-2"/>
        <n v="8.0000000000000002E-3"/>
        <n v="1.08"/>
        <n v="7"/>
        <n v="2.4"/>
        <n v="0.98"/>
        <n v="3.9"/>
        <n v="6.2"/>
        <n v="0.43"/>
        <n v="4.4144830102325937E-3"/>
        <n v="4.0999999999999996"/>
        <n v="2.7"/>
        <n v="0.94"/>
        <n v="5"/>
        <n v="1.2199999999999999E-2"/>
        <n v="6.6900000000000006E-3"/>
        <n v="5.45E-3"/>
        <n v="5.1600000000000005E-3"/>
        <n v="4.9400000000000008E-3"/>
        <n v="2.3E-3"/>
        <n v="2.2799999999999999E-3"/>
        <n v="6.0000000000000001E-3"/>
        <n v="1.2E-2"/>
        <n v="6.1600000000000005E-3"/>
        <n v="5.1999999999999998E-3"/>
        <n v="4.3600000000000002E-3"/>
        <n v="2.66E-3"/>
        <n v="2.1000000000000003E-3"/>
        <n v="1.1999999999999999E-3"/>
        <n v="4.0000000000000001E-3"/>
        <n v="3.2000000000000001E-2"/>
        <n v="4.5"/>
        <n v="3.6"/>
        <n v="1.8"/>
        <n v="1.4"/>
        <n v="0.36"/>
        <n v="0.35"/>
        <n v="2.06"/>
        <n v="9.0068320299169308E-2"/>
        <n v="0.16"/>
        <n v="0.22"/>
        <n v="7.2147942742144602E-2"/>
        <n v="0.12415717668832471"/>
        <n v="7.2308282714703867E-2"/>
        <n v="0.28123124344760586"/>
        <n v="1.0609722680019836E-2"/>
        <n v="0.47"/>
        <n v="2.579180043496352E-2"/>
        <n v="1.9772912022871077E-2"/>
        <n v="3.8877908895035922E-3"/>
        <n v="3.1799757338861101E-3"/>
        <n v="2.4120372831968728E-3"/>
        <n v="1.0740206801454462E-3"/>
        <n v="8.958370965691533E-4"/>
        <n v="3.0000000000000001E-6"/>
        <n v="1.42"/>
        <n v="0.73"/>
        <s v="0,08"/>
        <n v="0.18736224336031718"/>
        <n v="0.11173703819678266"/>
        <n v="9.5018318533599835E-2"/>
        <n v="3.5999999999999997E-2"/>
        <n v="2.8000000000000001E-2"/>
        <n v="0.3928807863910368"/>
        <n v="0.11444532374128893"/>
        <n v="0.10269552147301168"/>
        <n v="6.9476330031860628E-2"/>
        <n v="6.4144479237961752E-2"/>
        <n v="1.1407745093015878E-2"/>
        <n v="2.3639746559842166E-3"/>
        <n v="3.2"/>
        <n v="1.96"/>
        <n v="1.95"/>
        <n v="1.88"/>
        <n v="1.45"/>
        <n v="0.93"/>
        <n v="0.51"/>
        <n v="0.10322824236093907"/>
        <n v="8.6661466582227259E-2"/>
        <n v="0.63"/>
        <n v="9.4401316465199836E-2"/>
        <n v="40"/>
        <n v="0.38"/>
        <n v="4.7"/>
        <n v="0.33"/>
        <n v="0.78"/>
        <n v="6"/>
        <n v="0.59"/>
        <n v="7.8585389544828757E-2"/>
        <n v="1.43"/>
        <n v="1.41"/>
        <n v="0.95"/>
        <n v="0.45"/>
        <n v="2.59"/>
        <n v="9.5"/>
        <n v="6.6"/>
        <n v="5.5"/>
        <n v="3.5"/>
        <n v="2.2999999999999998"/>
        <n v="1.51"/>
        <n v="1.1100000000000001"/>
        <n v="0.88"/>
        <n v="0.62"/>
        <n v="24"/>
        <n v="3"/>
        <n v="0.46"/>
        <n v="0.312"/>
        <n v="0.16791149447081369"/>
        <n v="0.56000000000000005"/>
        <n v="0.36991901872015404"/>
        <n v="0.32"/>
        <n v="0.71725122378088679"/>
        <n v="0.26234693705778828"/>
        <n v="0.19230277487928205"/>
        <n v="0.41"/>
        <n v="0.30634947337945706"/>
        <n v="0.26240909049690919"/>
        <n v="0.15162051531062695"/>
        <n v="0.1508395739750584"/>
        <n v="1.0032923725926655"/>
        <n v="2.0366252376972354E-2"/>
        <n v="8.4278430618431009E-3"/>
        <n v="8.0313144488138571E-3"/>
        <n v="8.8988932935622929E-4"/>
        <n v="7.1531553742514172E-4"/>
        <n v="0.34"/>
        <n v="0.69"/>
        <n v="0.48981104424327682"/>
        <n v="0.24444730809098955"/>
        <n v="0.188"/>
        <n v="0.124"/>
        <n v="0.12034049143547895"/>
        <n v="6.1935998208749822E-2"/>
        <n v="3.3755413713007901E-2"/>
        <n v="3.1941184091789705E-2"/>
        <n v="2.2927454176875549E-2"/>
        <n v="1.1158577185328332E-2"/>
        <n v="6.7355242649923602E-3"/>
        <n v="6.1048502619042537E-3"/>
        <n v="5.3547093771739067E-3"/>
        <n v="0.876"/>
        <n v="2.25"/>
        <n v="0.85"/>
        <n v="0.54"/>
        <n v="8.0476489446806548E-2"/>
        <n v="1.56"/>
        <n v="0.27692706738693734"/>
        <n v="5.8196745989105986E-2"/>
        <n v="0.1413349829965877"/>
        <n v="1.1767970194515878E-2"/>
        <n v="18"/>
        <n v="3.3"/>
        <n v="4.4999999999999998E-2"/>
        <n v="0.46100000000000002"/>
        <n v="2.1989999999999998"/>
        <n v="1.7999999999999999E-2"/>
        <n v="1.7000000000000001E-2"/>
        <n v="6.6925577261358324E-2"/>
        <n v="7.1106844375160835E-2"/>
        <n v="1.01"/>
        <n v="8"/>
        <n v="8.1700000000000009E-2"/>
        <n v="4.0500000000000001E-2"/>
        <n v="2.18E-2"/>
        <n v="1.9E-2"/>
        <n v="1.4500000000000001E-2"/>
        <n v="6.4599999999999996E-3"/>
        <n v="3.0600000000000002E-3"/>
        <n v="2.96E-3"/>
        <n v="2.3500000000000001E-3"/>
        <n v="2E-3"/>
        <n v="0.18429303152822982"/>
        <n v="9.2761108595374538E-4"/>
        <n v="7.7"/>
        <n v="0.10299999999999999"/>
        <n v="7.7499999999999999E-2"/>
        <n v="0.13922223938244929"/>
        <n v="0.81493135153314755"/>
        <n v="0.56867544696984862"/>
        <n v="0.57999999999999996"/>
        <n v="0.16163736413459148"/>
        <n v="0.23895258923597656"/>
        <n v="0.15511116067380687"/>
        <n v="0.14786129149835345"/>
        <n v="0.22366408914252994"/>
        <n v="0.12072425936053692"/>
        <n v="9.5608689150517456E-2"/>
        <n v="0.12590265397779277"/>
        <n v="0.37719958852136098"/>
        <n v="0.28647368608699292"/>
        <n v="0.15180584422067658"/>
        <n v="2.8999999999999998E-3"/>
        <n v="2.8E-3"/>
        <n v="2.64E-3"/>
        <n v="2.2200000000000002E-3"/>
        <n v="1.49E-3"/>
        <n v="1.15E-3"/>
        <n v="6.0679839354713098E-2"/>
        <n v="0.26178725211821396"/>
        <n v="1.4761808963536323E-2"/>
        <n v="7.6631739092155248E-4"/>
        <n v="9.9999999999999995E-7"/>
        <n v="2.4E-2"/>
        <n v="3.7999999999999999E-2"/>
        <n v="5.1485433775088449E-2"/>
        <n v="0.11655633179824876"/>
        <n v="7.9318389651953342E-2"/>
        <n v="5.801110392403435E-2"/>
        <n v="3.4868791128012104E-2"/>
        <n v="2.2701906299677464E-3"/>
        <n v="1.407"/>
        <n v="1.0199999999999999E-2"/>
        <n v="8.7500000000000008E-3"/>
        <n v="6.0800000000000003E-3"/>
        <n v="5.4999999999999997E-3"/>
        <n v="5.4200000000000003E-3"/>
        <n v="3.2000000000000002E-3"/>
      </sharedItems>
    </cacheField>
    <cacheField name="LOD/LOQ" numFmtId="0">
      <sharedItems containsMixedTypes="1" containsNumber="1" minValue="0.01" maxValue="0.5"/>
    </cacheField>
    <cacheField name="Sitio" numFmtId="0">
      <sharedItems/>
    </cacheField>
    <cacheField name="B&amp;D" numFmtId="0">
      <sharedItems/>
    </cacheField>
    <cacheField name="Región_MAG" numFmtId="0">
      <sharedItems count="4">
        <s v="Huetar Caribe"/>
        <s v="Chorotega"/>
        <s v="Huetar Norte"/>
        <s v="Central Oriental"/>
      </sharedItems>
    </cacheField>
    <cacheField name="Cuerpo de agua" numFmtId="0">
      <sharedItems/>
    </cacheField>
    <cacheField name="Año" numFmtId="0">
      <sharedItems containsMixedTypes="1" containsNumber="1" containsInteger="1" minValue="2006" maxValue="2017"/>
    </cacheField>
    <cacheField name="Mes" numFmtId="0">
      <sharedItems/>
    </cacheField>
    <cacheField name="Referencia"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240">
  <r>
    <s v="P01"/>
    <x v="0"/>
    <s v="herbicida"/>
    <x v="0"/>
    <s v="NI"/>
    <s v="Ref 3 Río Jiménez "/>
    <e v="#NAME?"/>
    <x v="0"/>
    <s v="río"/>
    <n v="2009"/>
    <s v="oct"/>
    <s v="BD Río Jiménez-CSIC/Echeverría-Sáenz 2012"/>
  </r>
  <r>
    <s v="P01"/>
    <x v="0"/>
    <s v="herbicida"/>
    <x v="1"/>
    <s v="NI"/>
    <s v="Pto 7 Santa Clara "/>
    <e v="#NAME?"/>
    <x v="0"/>
    <s v="río"/>
    <n v="2009"/>
    <s v="ago"/>
    <s v="BD Río Jiménez-CSIC/Echeverría-Sáenz 2012"/>
  </r>
  <r>
    <s v="P01"/>
    <x v="0"/>
    <s v="herbicida"/>
    <x v="2"/>
    <s v="NI"/>
    <s v="Ref 1 Santa Clara "/>
    <e v="#NAME?"/>
    <x v="0"/>
    <s v="río"/>
    <n v="2009"/>
    <s v="oct"/>
    <s v="BD Río Jiménez-CSIC/Echeverría-Sáenz 2012"/>
  </r>
  <r>
    <s v="P01"/>
    <x v="0"/>
    <s v="herbicida"/>
    <x v="3"/>
    <s v="NI"/>
    <s v="Ref 3 Río Jiménez "/>
    <e v="#NAME?"/>
    <x v="0"/>
    <s v="río"/>
    <n v="2009"/>
    <s v="ago"/>
    <s v="BD Río Jiménez-CSIC/Echeverría-Sáenz 2012"/>
  </r>
  <r>
    <s v="P01"/>
    <x v="0"/>
    <s v="herbicida"/>
    <x v="4"/>
    <s v="NI"/>
    <s v="Pto 5 Río Limbo "/>
    <e v="#NAME?"/>
    <x v="0"/>
    <s v="río"/>
    <n v="2009"/>
    <s v="ago"/>
    <s v="BD Río Jiménez-CSIC/Echeverría-Sáenz 2012"/>
  </r>
  <r>
    <s v="P01"/>
    <x v="0"/>
    <s v="herbicida"/>
    <x v="5"/>
    <s v="NI"/>
    <s v="CVT Palo Verde"/>
    <e v="#NAME?"/>
    <x v="1"/>
    <s v="canal"/>
    <n v="2009"/>
    <s v="dic"/>
    <s v="Mena 2014"/>
  </r>
  <r>
    <s v="P01"/>
    <x v="0"/>
    <s v="herbicida"/>
    <x v="6"/>
    <s v="NI"/>
    <s v="CS Palo Verde"/>
    <e v="#NAME?"/>
    <x v="1"/>
    <s v="canal"/>
    <n v="2009"/>
    <s v="dic"/>
    <s v="Mena 2014"/>
  </r>
  <r>
    <s v="P01"/>
    <x v="0"/>
    <s v="herbicida"/>
    <x v="7"/>
    <s v="NI"/>
    <s v="CL Palo Verde"/>
    <e v="#NAME?"/>
    <x v="1"/>
    <s v="río"/>
    <n v="2009"/>
    <s v="ago"/>
    <s v="Mena 2014"/>
  </r>
  <r>
    <s v="P02"/>
    <x v="1"/>
    <s v="herbicida"/>
    <x v="8"/>
    <n v="0.05"/>
    <s v="Cbananera"/>
    <e v="#NAME?"/>
    <x v="0"/>
    <s v="canal"/>
    <n v="2012"/>
    <s v="jun"/>
    <s v="BD Tropica 2017/Arias-Andrés 2016"/>
  </r>
  <r>
    <s v="P02"/>
    <x v="1"/>
    <s v="herbicida"/>
    <x v="9"/>
    <n v="0.05"/>
    <s v="CPama-J"/>
    <e v="#NAME?"/>
    <x v="0"/>
    <s v="canal"/>
    <n v="2011"/>
    <s v="oct"/>
    <s v="BD Tropica 2017/Ramo et al 2016/Echeverría-Saenz 2016"/>
  </r>
  <r>
    <s v="P02"/>
    <x v="1"/>
    <s v="herbicida"/>
    <x v="10"/>
    <n v="0.01"/>
    <s v="LMD-CJ"/>
    <e v="#NAME?"/>
    <x v="0"/>
    <s v="laguna"/>
    <n v="2012"/>
    <s v="dic"/>
    <s v="BD Tropica 2017/Arias-Andrés 2016"/>
  </r>
  <r>
    <s v="P02"/>
    <x v="1"/>
    <s v="herbicida"/>
    <x v="11"/>
    <n v="0.05"/>
    <s v="LMD-RP"/>
    <e v="#NAME?"/>
    <x v="0"/>
    <s v="laguna"/>
    <n v="2010"/>
    <s v="feb"/>
    <s v="BD Tropica 2017/Arias-Andrés 2016"/>
  </r>
  <r>
    <s v="P02"/>
    <x v="1"/>
    <s v="herbicida"/>
    <x v="11"/>
    <n v="0.05"/>
    <s v="LMD"/>
    <e v="#NAME?"/>
    <x v="0"/>
    <s v="laguna"/>
    <n v="2010"/>
    <s v="jul"/>
    <s v="BD Tropica 2017/Arias-Andrés 2016"/>
  </r>
  <r>
    <s v="P02"/>
    <x v="1"/>
    <s v="herbicida"/>
    <x v="12"/>
    <n v="0.05"/>
    <s v="LMD-RP"/>
    <e v="#NAME?"/>
    <x v="0"/>
    <s v="laguna"/>
    <n v="2012"/>
    <s v="jul"/>
    <s v="BD Tropica 2017/Arias-Andrés 2016"/>
  </r>
  <r>
    <s v="P02"/>
    <x v="1"/>
    <s v="herbicida"/>
    <x v="13"/>
    <n v="0.05"/>
    <s v="LMD"/>
    <e v="#NAME?"/>
    <x v="0"/>
    <s v="laguna"/>
    <n v="2012"/>
    <s v="jun"/>
    <s v="BD Tropica 2017/Arias-Andrés 2016"/>
  </r>
  <r>
    <s v="P02"/>
    <x v="1"/>
    <s v="herbicida"/>
    <x v="14"/>
    <n v="0.05"/>
    <s v="LMD-CJ"/>
    <e v="#NAME?"/>
    <x v="0"/>
    <s v="laguna"/>
    <n v="2010"/>
    <s v="feb"/>
    <s v="BD Tropica 2017/Arias-Andrés 2016"/>
  </r>
  <r>
    <s v="P02"/>
    <x v="1"/>
    <s v="herbicida"/>
    <x v="15"/>
    <n v="0.05"/>
    <s v="LMD-CJ"/>
    <e v="#NAME?"/>
    <x v="0"/>
    <s v="laguna"/>
    <n v="2010"/>
    <s v="jul"/>
    <s v="BD Tropica 2017/Arias-Andrés 2016"/>
  </r>
  <r>
    <s v="P02"/>
    <x v="1"/>
    <s v="herbicida"/>
    <x v="15"/>
    <n v="0.05"/>
    <s v="LMD-CJ"/>
    <e v="#NAME?"/>
    <x v="0"/>
    <s v="laguna"/>
    <n v="2011"/>
    <s v="apr"/>
    <s v="BD Tropica 2017/Arias-Andrés 2016"/>
  </r>
  <r>
    <s v="P02"/>
    <x v="1"/>
    <s v="herbicida"/>
    <x v="16"/>
    <n v="0.05"/>
    <s v="LMD"/>
    <e v="#NAME?"/>
    <x v="0"/>
    <s v="laguna"/>
    <n v="2012"/>
    <s v="jun"/>
    <s v="BD Tropica 2017/Arias-Andrés 2016"/>
  </r>
  <r>
    <s v="P02"/>
    <x v="1"/>
    <s v="herbicida"/>
    <x v="17"/>
    <n v="0.05"/>
    <s v="LMD-RP"/>
    <e v="#NAME?"/>
    <x v="0"/>
    <s v="laguna"/>
    <n v="2012"/>
    <s v="jun"/>
    <s v="BD Tropica 2017/Arias-Andrés 2016"/>
  </r>
  <r>
    <s v="P02"/>
    <x v="1"/>
    <s v="herbicida"/>
    <x v="15"/>
    <n v="0.05"/>
    <s v="LMD-CJ"/>
    <e v="#NAME?"/>
    <x v="0"/>
    <s v="laguna"/>
    <n v="2009"/>
    <s v="oct"/>
    <s v="BD Tropica 2017/Arias-Andrés 2016/Diepens 2013"/>
  </r>
  <r>
    <s v="P02"/>
    <x v="1"/>
    <s v="herbicida"/>
    <x v="15"/>
    <n v="0.05"/>
    <s v="LMD-RP"/>
    <e v="#NAME?"/>
    <x v="0"/>
    <s v="laguna"/>
    <n v="2009"/>
    <s v="oct"/>
    <s v="BD Tropica 2017/Arias-Andrés 2016/Diepens 2013"/>
  </r>
  <r>
    <s v="P02"/>
    <x v="1"/>
    <s v="herbicida"/>
    <x v="18"/>
    <n v="0.01"/>
    <s v="RMD"/>
    <e v="#NAME?"/>
    <x v="0"/>
    <s v="río"/>
    <n v="2012"/>
    <s v="dic"/>
    <s v="BD Tropica 2017/Arias-Andrés 2016"/>
  </r>
  <r>
    <s v="P02"/>
    <x v="1"/>
    <s v="herbicida"/>
    <x v="19"/>
    <n v="0.01"/>
    <s v="URMD-CPama"/>
    <e v="#NAME?"/>
    <x v="0"/>
    <s v="río"/>
    <n v="2012"/>
    <s v="nov"/>
    <s v="BD Tropica 2017/Arias-Andrés 2016/Echeverría-Saenz 2016"/>
  </r>
  <r>
    <s v="P02"/>
    <x v="1"/>
    <s v="herbicida"/>
    <x v="20"/>
    <n v="0.01"/>
    <s v="URMD-CPama"/>
    <e v="#NAME?"/>
    <x v="0"/>
    <s v="río"/>
    <n v="2012"/>
    <s v="nov"/>
    <s v="BD Tropica 2017/Arias-Andrés 2016/Echeverría-Saenz 2016"/>
  </r>
  <r>
    <s v="P02"/>
    <x v="1"/>
    <s v="herbicida"/>
    <x v="10"/>
    <n v="0.01"/>
    <s v="RMD-F "/>
    <e v="#NAME?"/>
    <x v="0"/>
    <s v="río"/>
    <n v="2012"/>
    <s v="dic"/>
    <s v="BD Tropica 2017/Ramo et al 2016/Arias-Andrés 2016"/>
  </r>
  <r>
    <s v="P02"/>
    <x v="1"/>
    <s v="herbicida"/>
    <x v="21"/>
    <n v="0.01"/>
    <s v="RMD-F "/>
    <e v="#NAME?"/>
    <x v="0"/>
    <s v="río"/>
    <n v="2012"/>
    <s v="nov"/>
    <s v="BD Tropica 2017/Ramo et al 2016/Arias-Andrés 2016/Echeverría-Saenz 2016"/>
  </r>
  <r>
    <s v="P02"/>
    <x v="1"/>
    <s v="herbicida"/>
    <x v="22"/>
    <n v="0.01"/>
    <s v="RMD-F "/>
    <e v="#NAME?"/>
    <x v="0"/>
    <s v="río"/>
    <n v="2012"/>
    <s v="nov"/>
    <s v="BD Tropica 2017/Ramo et al 2016/Arias-Andrés 2016/Echeverría-Saenz 2016"/>
  </r>
  <r>
    <s v="P02"/>
    <x v="1"/>
    <s v="herbicida"/>
    <x v="23"/>
    <n v="0.05"/>
    <s v="Pto 7 Santa Clara "/>
    <e v="#NAME?"/>
    <x v="0"/>
    <s v="río"/>
    <n v="2010"/>
    <s v="jun"/>
    <s v="BD Río Jiménez-LAREP/Echeverría-Sáenz 2012"/>
  </r>
  <r>
    <s v="P02"/>
    <x v="1"/>
    <s v="herbicida"/>
    <x v="24"/>
    <n v="0.05"/>
    <s v="Pto 4 Río Jiménez "/>
    <e v="#NAME?"/>
    <x v="0"/>
    <s v="río"/>
    <n v="2010"/>
    <s v="jun"/>
    <s v="BD Río Jiménez-LAREP/Echeverría-Sáenz 2012"/>
  </r>
  <r>
    <s v="P02"/>
    <x v="1"/>
    <s v="herbicida"/>
    <x v="24"/>
    <n v="0.05"/>
    <s v="Pto 6 Río Jiménez Duacarí "/>
    <e v="#NAME?"/>
    <x v="0"/>
    <s v="río"/>
    <n v="2010"/>
    <s v="jun"/>
    <s v="BD Río Jiménez-LAREP/Echeverría-Sáenz 2012"/>
  </r>
  <r>
    <s v="P02"/>
    <x v="1"/>
    <s v="herbicida"/>
    <x v="25"/>
    <n v="0.05"/>
    <s v="Pto 6 Río Jiménez Duacarí "/>
    <e v="#NAME?"/>
    <x v="0"/>
    <s v="río"/>
    <n v="2009"/>
    <s v="oct"/>
    <s v="BD Río Jiménez-LAREP/Echeverría-Sáenz 2012"/>
  </r>
  <r>
    <s v="P02"/>
    <x v="1"/>
    <s v="herbicida"/>
    <x v="26"/>
    <n v="0.05"/>
    <s v="Pto 5 Río Limbo "/>
    <e v="#NAME?"/>
    <x v="0"/>
    <s v="río"/>
    <n v="2010"/>
    <s v="jun"/>
    <s v="BD Río Jiménez-LAREP/Echeverría-Sáenz 2012"/>
  </r>
  <r>
    <s v="P02"/>
    <x v="1"/>
    <s v="herbicida"/>
    <x v="27"/>
    <n v="0.05"/>
    <s v="Pto 4 Río Jiménez "/>
    <e v="#NAME?"/>
    <x v="0"/>
    <s v="río"/>
    <n v="2009"/>
    <s v="ago"/>
    <s v="BD Río Jiménez-LAREP/Echeverría-Sáenz 2012"/>
  </r>
  <r>
    <s v="P02"/>
    <x v="1"/>
    <s v="herbicida"/>
    <x v="27"/>
    <n v="0.05"/>
    <s v="Pto 4 Río Jiménez "/>
    <e v="#NAME?"/>
    <x v="0"/>
    <s v="río"/>
    <n v="2009"/>
    <s v="oct"/>
    <s v="BD Río Jiménez-LAREP/Echeverría-Sáenz 2012"/>
  </r>
  <r>
    <s v="P02"/>
    <x v="1"/>
    <s v="herbicida"/>
    <x v="27"/>
    <n v="0.05"/>
    <s v="Pto 5 Río Limbo "/>
    <e v="#NAME?"/>
    <x v="0"/>
    <s v="río"/>
    <n v="2009"/>
    <s v="ago"/>
    <s v="BD Río Jiménez-LAREP/Echeverría-Sáenz 2012"/>
  </r>
  <r>
    <s v="P02"/>
    <x v="1"/>
    <s v="herbicida"/>
    <x v="27"/>
    <n v="0.05"/>
    <s v="Pto 5 Río Limbo "/>
    <e v="#NAME?"/>
    <x v="0"/>
    <s v="río"/>
    <n v="2009"/>
    <s v="oct"/>
    <s v="BD Río Jiménez-LAREP/Echeverría-Sáenz 2012"/>
  </r>
  <r>
    <s v="P02"/>
    <x v="1"/>
    <s v="herbicida"/>
    <x v="22"/>
    <n v="0.05"/>
    <s v="Pto 4 Río Jiménez "/>
    <e v="#NAME?"/>
    <x v="0"/>
    <s v="río"/>
    <n v="2010"/>
    <s v="oct"/>
    <s v="BD Río Jiménez-LAREP/Echeverría-Sáenz 2012"/>
  </r>
  <r>
    <s v="P02"/>
    <x v="1"/>
    <s v="herbicida"/>
    <x v="22"/>
    <n v="0.05"/>
    <s v="Pto 5 Río Limbo "/>
    <e v="#NAME?"/>
    <x v="0"/>
    <s v="río"/>
    <n v="2010"/>
    <s v="oct"/>
    <s v="BD Río Jiménez-LAREP/Echeverría-Sáenz 2012"/>
  </r>
  <r>
    <s v="P02"/>
    <x v="1"/>
    <s v="herbicida"/>
    <x v="22"/>
    <n v="0.05"/>
    <s v="Pto 6 Río Jiménez Duacarí "/>
    <e v="#NAME?"/>
    <x v="0"/>
    <s v="río"/>
    <n v="2009"/>
    <s v="ago"/>
    <s v="BD Río Jiménez-LAREP/Echeverría-Sáenz 2012"/>
  </r>
  <r>
    <s v="P02"/>
    <x v="1"/>
    <s v="herbicida"/>
    <x v="22"/>
    <n v="0.05"/>
    <s v="Pto 7 Santa Clara "/>
    <e v="#NAME?"/>
    <x v="0"/>
    <s v="río"/>
    <n v="2009"/>
    <s v="oct"/>
    <s v="BD Río Jiménez-LAREP/Echeverría-Sáenz 2012"/>
  </r>
  <r>
    <s v="P02"/>
    <x v="1"/>
    <s v="herbicida"/>
    <x v="27"/>
    <n v="0.05"/>
    <s v="RMD-F "/>
    <e v="#NAME?"/>
    <x v="0"/>
    <s v="río"/>
    <n v="2010"/>
    <s v="feb"/>
    <s v="BD Tropica 2017/Arias-Andrés 2016"/>
  </r>
  <r>
    <s v="P02"/>
    <x v="1"/>
    <s v="herbicida"/>
    <x v="28"/>
    <n v="0.05"/>
    <s v="RMD"/>
    <e v="#NAME?"/>
    <x v="0"/>
    <s v="río"/>
    <n v="2010"/>
    <s v="ago"/>
    <s v="BD Tropica 2017/Arias-Andrés 2016"/>
  </r>
  <r>
    <s v="P02"/>
    <x v="1"/>
    <s v="herbicida"/>
    <x v="29"/>
    <n v="0.05"/>
    <s v="RMD"/>
    <e v="#NAME?"/>
    <x v="0"/>
    <s v="río"/>
    <n v="2011"/>
    <s v="feb"/>
    <s v="BD Tropica 2017/Arias-Andrés 2016"/>
  </r>
  <r>
    <s v="P02"/>
    <x v="1"/>
    <s v="herbicida"/>
    <x v="20"/>
    <n v="0.05"/>
    <s v="URMD-CPama"/>
    <e v="#NAME?"/>
    <x v="0"/>
    <s v="río"/>
    <n v="2012"/>
    <s v="nov"/>
    <s v="BD Tropica 2017/Arias-Andrés 2016/Echeverría-Saenz 2016"/>
  </r>
  <r>
    <s v="P02"/>
    <x v="1"/>
    <s v="herbicida"/>
    <x v="30"/>
    <n v="0.05"/>
    <s v="RMD-F "/>
    <e v="#NAME?"/>
    <x v="0"/>
    <s v="río"/>
    <n v="2012"/>
    <s v="set"/>
    <s v="BD Tropica 2017/Ramo et al 2016/Arias-Andrés 2016"/>
  </r>
  <r>
    <s v="P02"/>
    <x v="1"/>
    <s v="herbicida"/>
    <x v="31"/>
    <n v="0.05"/>
    <s v="URMD-CPama"/>
    <e v="#NAME?"/>
    <x v="0"/>
    <s v="río"/>
    <n v="2012"/>
    <s v="set"/>
    <s v="BD Tropica 2017/Ramo et al 2016/Arias-Andrés 2016"/>
  </r>
  <r>
    <s v="P02"/>
    <x v="1"/>
    <s v="herbicida"/>
    <x v="32"/>
    <n v="0.05"/>
    <s v="RMD-S"/>
    <e v="#NAME?"/>
    <x v="0"/>
    <s v="río"/>
    <n v="2012"/>
    <s v="oct"/>
    <s v="BD Tropica 2017/Ramo et al 2016/Arias-Andrés 2016"/>
  </r>
  <r>
    <s v="P02"/>
    <x v="1"/>
    <s v="herbicida"/>
    <x v="11"/>
    <n v="0.05"/>
    <s v="RMD-F "/>
    <e v="#NAME?"/>
    <x v="0"/>
    <s v="río"/>
    <n v="2011"/>
    <s v="apr"/>
    <s v="BD Tropica 2017/Ramo et al 2016/Arias-Andrés 2016"/>
  </r>
  <r>
    <s v="P02"/>
    <x v="1"/>
    <s v="herbicida"/>
    <x v="11"/>
    <n v="0.05"/>
    <s v="RMD-F "/>
    <e v="#NAME?"/>
    <x v="0"/>
    <s v="río"/>
    <n v="2012"/>
    <s v="jul"/>
    <s v="BD Tropica 2017/Ramo et al 2016/Arias-Andrés 2016"/>
  </r>
  <r>
    <s v="P02"/>
    <x v="1"/>
    <s v="herbicida"/>
    <x v="20"/>
    <n v="0.05"/>
    <s v="RMD-F "/>
    <e v="#NAME?"/>
    <x v="0"/>
    <s v="río"/>
    <n v="2011"/>
    <s v="set"/>
    <s v="BD Tropica 2017/Ramo et al 2016/Arias-Andrés 2016"/>
  </r>
  <r>
    <s v="P02"/>
    <x v="1"/>
    <s v="herbicida"/>
    <x v="33"/>
    <n v="0.05"/>
    <s v="RMD-F "/>
    <e v="#NAME?"/>
    <x v="0"/>
    <s v="río"/>
    <n v="2012"/>
    <s v="ene"/>
    <s v="BD Tropica 2017/Ramo et al 2016/Arias-Andrés 2016"/>
  </r>
  <r>
    <s v="P02"/>
    <x v="1"/>
    <s v="herbicida"/>
    <x v="14"/>
    <n v="0.05"/>
    <s v="URMD-CPama"/>
    <e v="#NAME?"/>
    <x v="0"/>
    <s v="río"/>
    <n v="2011"/>
    <s v="set"/>
    <s v="BD Tropica 2017/Ramo et al 2016/Arias-Andrés 2016"/>
  </r>
  <r>
    <s v="P02"/>
    <x v="1"/>
    <s v="herbicida"/>
    <x v="34"/>
    <n v="0.05"/>
    <s v="RMD-F "/>
    <e v="#NAME?"/>
    <x v="0"/>
    <s v="río"/>
    <n v="2012"/>
    <s v="nov"/>
    <s v="BD Tropica 2017/Ramo et al 2016/Arias-Andrés 2016/Echeverría-Saenz 2016"/>
  </r>
  <r>
    <s v="P02"/>
    <x v="1"/>
    <s v="herbicida"/>
    <x v="20"/>
    <n v="0.05"/>
    <s v="RMD-F "/>
    <e v="#NAME?"/>
    <x v="0"/>
    <s v="río"/>
    <n v="2012"/>
    <s v="oct"/>
    <s v="BD Tropica 2017/Ramo et al 2016/Arias-Andrés 2016/Echeverría-Saenz 2016"/>
  </r>
  <r>
    <s v="P02"/>
    <x v="1"/>
    <s v="herbicida"/>
    <x v="20"/>
    <n v="0.05"/>
    <s v="URMD-CPama"/>
    <e v="#NAME?"/>
    <x v="0"/>
    <s v="río"/>
    <n v="2011"/>
    <s v="oct"/>
    <s v="BD Tropica 2017/Ramo et al 2016/Arias-Andrés 2016/Echeverría-Saenz 2016"/>
  </r>
  <r>
    <s v="P02"/>
    <x v="1"/>
    <s v="herbicida"/>
    <x v="14"/>
    <n v="0.05"/>
    <s v="RMD-F "/>
    <e v="#NAME?"/>
    <x v="0"/>
    <s v="río"/>
    <n v="2011"/>
    <s v="oct"/>
    <s v="BD Tropica 2017/Ramo et al 2016/Arias-Andrés 2016/Echeverría-Saenz 2016"/>
  </r>
  <r>
    <s v="P02"/>
    <x v="1"/>
    <s v="herbicida"/>
    <x v="29"/>
    <n v="0.05"/>
    <s v="URMD-CPama"/>
    <e v="#NAME?"/>
    <x v="0"/>
    <s v="río"/>
    <n v="2012"/>
    <s v="feb"/>
    <s v="BD Tropica 2017/Ramo et al 2016/Arias-Andrés 2016/Echeverría-Saenz 2016"/>
  </r>
  <r>
    <s v="P02"/>
    <x v="1"/>
    <s v="herbicida"/>
    <x v="35"/>
    <n v="0.05"/>
    <s v="RMD-F "/>
    <e v="#NAME?"/>
    <x v="0"/>
    <s v="río"/>
    <n v="2012"/>
    <s v="feb"/>
    <s v="BD Tropica 2017/Ramo et al 2016/Arias-Andrés 2016/Echeverría-Saenz 2016"/>
  </r>
  <r>
    <s v="P02"/>
    <x v="1"/>
    <s v="herbicida"/>
    <x v="35"/>
    <n v="0.05"/>
    <s v="RMD-F "/>
    <e v="#NAME?"/>
    <x v="0"/>
    <s v="río"/>
    <n v="2012"/>
    <s v="feb"/>
    <s v="BD Tropica 2017/Ramo et al 2016/Arias-Andrés 2016/Echeverría-Saenz 2016"/>
  </r>
  <r>
    <s v="P02"/>
    <x v="1"/>
    <s v="herbicida"/>
    <x v="35"/>
    <n v="0.05"/>
    <s v="URMD-CPama"/>
    <e v="#NAME?"/>
    <x v="0"/>
    <s v="río"/>
    <n v="2012"/>
    <s v="feb"/>
    <s v="BD Tropica 2017/Ramo et al 2016/Arias-Andrés 2016/Echeverría-Saenz 2016"/>
  </r>
  <r>
    <s v="P02"/>
    <x v="1"/>
    <s v="herbicida"/>
    <x v="35"/>
    <n v="0.05"/>
    <s v="URMD-CPama"/>
    <e v="#NAME?"/>
    <x v="0"/>
    <s v="río"/>
    <n v="2012"/>
    <s v="oct"/>
    <s v="BD Tropica 2017/Ramo et al 2016/Arias-Andrés 2016/Echeverría-Saenz 2016"/>
  </r>
  <r>
    <s v="P02"/>
    <x v="1"/>
    <s v="herbicida"/>
    <x v="35"/>
    <n v="0.05"/>
    <s v="RMD-F "/>
    <e v="#NAME?"/>
    <x v="0"/>
    <s v="río"/>
    <n v="2011"/>
    <s v="oct"/>
    <s v="BD Tropica 2017/Ramo et al 2016/Arias-Andrés 2016/Echeverría-Saenz 2016"/>
  </r>
  <r>
    <s v="P02"/>
    <x v="1"/>
    <s v="herbicida"/>
    <x v="18"/>
    <n v="0.05"/>
    <s v="URMD-CPama"/>
    <e v="#NAME?"/>
    <x v="0"/>
    <s v="río"/>
    <n v="2011"/>
    <s v="oct"/>
    <s v="BD Tropica 2017/Ramo et al 2016/Arias-Andrés 2016/Echeverría-Saenz 2016"/>
  </r>
  <r>
    <s v="P02"/>
    <x v="1"/>
    <s v="herbicida"/>
    <x v="36"/>
    <n v="0.05"/>
    <s v="Pto 5 Río Limbo "/>
    <e v="#NAME?"/>
    <x v="0"/>
    <s v="río"/>
    <s v="?"/>
    <s v="?"/>
    <s v="Echeverría-Sáenz 2012"/>
  </r>
  <r>
    <s v="P02"/>
    <x v="1"/>
    <s v="herbicida"/>
    <x v="37"/>
    <s v="NI"/>
    <s v="Pto 7 Santa Clara "/>
    <e v="#NAME?"/>
    <x v="0"/>
    <s v="río"/>
    <n v="2009"/>
    <s v="ago"/>
    <s v="BD Río Jiménez-CSIC/Echeverría-Sáenz 2012"/>
  </r>
  <r>
    <s v="P02"/>
    <x v="1"/>
    <s v="herbicida"/>
    <x v="38"/>
    <s v="NI"/>
    <s v="Ref 1 Santa Clara "/>
    <e v="#NAME?"/>
    <x v="0"/>
    <s v="río"/>
    <n v="2009"/>
    <s v="oct"/>
    <s v="BD Río Jiménez-CSIC/Echeverría-Sáenz 2012"/>
  </r>
  <r>
    <s v="P02"/>
    <x v="1"/>
    <s v="herbicida"/>
    <x v="39"/>
    <s v="NI"/>
    <s v="Ref 2. Molino "/>
    <e v="#NAME?"/>
    <x v="0"/>
    <s v="río"/>
    <n v="2009"/>
    <s v="oct"/>
    <s v="BD Río Jiménez-CSIC/Echeverría-Sáenz 2012"/>
  </r>
  <r>
    <s v="P02"/>
    <x v="1"/>
    <s v="herbicida"/>
    <x v="40"/>
    <s v="NI"/>
    <s v="Ref 3 Río Jiménez "/>
    <e v="#NAME?"/>
    <x v="0"/>
    <s v="río"/>
    <n v="2009"/>
    <s v="oct"/>
    <s v="BD Río Jiménez-CSIC/Echeverría-Sáenz 2012"/>
  </r>
  <r>
    <s v="P02"/>
    <x v="1"/>
    <s v="herbicida"/>
    <x v="15"/>
    <n v="0.01"/>
    <s v="CA-S"/>
    <e v="#NAME?"/>
    <x v="0"/>
    <s v="stream"/>
    <n v="2012"/>
    <s v="dic"/>
    <s v="BD Tropica 2017/Ramo et al 2016/Arias-Andrés 2016"/>
  </r>
  <r>
    <s v="P02"/>
    <x v="1"/>
    <s v="herbicida"/>
    <x v="41"/>
    <n v="0.01"/>
    <s v="CA-S"/>
    <e v="#NAME?"/>
    <x v="0"/>
    <s v="stream"/>
    <n v="2012"/>
    <s v="nov"/>
    <s v="BD Tropica 2017/Ramo et al 2016/Arias-Andrés 2016/Echeverría-Saenz 2016"/>
  </r>
  <r>
    <s v="P02"/>
    <x v="1"/>
    <s v="herbicida"/>
    <x v="42"/>
    <n v="0.01"/>
    <s v="CA-S"/>
    <e v="#NAME?"/>
    <x v="0"/>
    <s v="stream"/>
    <n v="2012"/>
    <s v="nov"/>
    <s v="BD Tropica 2017/Ramo et al 2016/Arias-Andrés 2016/Echeverría-Saenz 2016"/>
  </r>
  <r>
    <s v="P02"/>
    <x v="1"/>
    <s v="herbicida"/>
    <x v="43"/>
    <n v="0.05"/>
    <s v="CA-S"/>
    <e v="#NAME?"/>
    <x v="0"/>
    <s v="stream"/>
    <n v="2010"/>
    <s v="feb"/>
    <s v="BD Tropica 2017/Arias-Andrés 2016"/>
  </r>
  <r>
    <s v="P02"/>
    <x v="1"/>
    <s v="herbicida"/>
    <x v="30"/>
    <n v="0.05"/>
    <s v="CA-S"/>
    <e v="#NAME?"/>
    <x v="0"/>
    <s v="stream"/>
    <n v="2010"/>
    <s v="feb"/>
    <s v="BD Tropica 2017/Arias-Andrés 2016"/>
  </r>
  <r>
    <s v="P02"/>
    <x v="1"/>
    <s v="herbicida"/>
    <x v="44"/>
    <n v="0.05"/>
    <s v="CA-S"/>
    <e v="#NAME?"/>
    <x v="0"/>
    <s v="stream"/>
    <n v="2010"/>
    <s v="may"/>
    <s v="BD Tropica 2017/Arias-Andrés 2016"/>
  </r>
  <r>
    <s v="P02"/>
    <x v="1"/>
    <s v="herbicida"/>
    <x v="45"/>
    <n v="0.05"/>
    <s v="CA-S"/>
    <e v="#NAME?"/>
    <x v="0"/>
    <s v="stream"/>
    <n v="2010"/>
    <s v="nov"/>
    <s v="BD Tropica 2017/Arias-Andrés 2016"/>
  </r>
  <r>
    <s v="P02"/>
    <x v="1"/>
    <s v="herbicida"/>
    <x v="46"/>
    <n v="0.05"/>
    <s v="CA-S"/>
    <e v="#NAME?"/>
    <x v="0"/>
    <s v="stream"/>
    <n v="2010"/>
    <s v="ago"/>
    <s v="BD Tropica 2017/Arias-Andrés 2016"/>
  </r>
  <r>
    <s v="P02"/>
    <x v="1"/>
    <s v="herbicida"/>
    <x v="47"/>
    <n v="0.05"/>
    <s v="CA-S"/>
    <e v="#NAME?"/>
    <x v="0"/>
    <s v="stream"/>
    <n v="2010"/>
    <s v="may"/>
    <s v="BD Tropica 2017/Arias-Andrés 2016"/>
  </r>
  <r>
    <s v="P02"/>
    <x v="1"/>
    <s v="herbicida"/>
    <x v="48"/>
    <n v="0.05"/>
    <s v="CA-S"/>
    <e v="#NAME?"/>
    <x v="0"/>
    <s v="stream"/>
    <n v="2010"/>
    <s v="jul"/>
    <s v="BD Tropica 2017/Arias-Andrés 2016"/>
  </r>
  <r>
    <s v="P02"/>
    <x v="1"/>
    <s v="herbicida"/>
    <x v="49"/>
    <n v="0.05"/>
    <s v="CA-S"/>
    <e v="#NAME?"/>
    <x v="0"/>
    <s v="stream"/>
    <n v="2010"/>
    <s v="ago"/>
    <s v="BD Tropica 2017/Arias-Andrés 2016"/>
  </r>
  <r>
    <s v="P02"/>
    <x v="1"/>
    <s v="herbicida"/>
    <x v="49"/>
    <n v="0.05"/>
    <s v="CA-S"/>
    <e v="#NAME?"/>
    <x v="0"/>
    <s v="stream"/>
    <n v="2011"/>
    <s v="feb"/>
    <s v="BD Tropica 2017/Arias-Andrés 2016"/>
  </r>
  <r>
    <s v="P02"/>
    <x v="1"/>
    <s v="herbicida"/>
    <x v="49"/>
    <n v="0.05"/>
    <s v="CA-S"/>
    <e v="#NAME?"/>
    <x v="0"/>
    <s v="stream"/>
    <n v="2011"/>
    <s v="feb"/>
    <s v="BD Tropica 2017/Arias-Andrés 2016"/>
  </r>
  <r>
    <s v="P02"/>
    <x v="1"/>
    <s v="herbicida"/>
    <x v="50"/>
    <n v="0.05"/>
    <s v="CA-S"/>
    <e v="#NAME?"/>
    <x v="0"/>
    <s v="stream"/>
    <n v="2010"/>
    <s v="nov"/>
    <s v="BD Tropica 2017/Arias-Andrés 2016"/>
  </r>
  <r>
    <s v="P02"/>
    <x v="1"/>
    <s v="herbicida"/>
    <x v="51"/>
    <n v="0.05"/>
    <s v="CA-S"/>
    <e v="#NAME?"/>
    <x v="0"/>
    <s v="stream"/>
    <n v="2012"/>
    <s v="jun"/>
    <s v="BD Tropica 2017/Arias-Andrés 2016"/>
  </r>
  <r>
    <s v="P02"/>
    <x v="1"/>
    <s v="herbicida"/>
    <x v="52"/>
    <n v="0.05"/>
    <s v="CA-S"/>
    <e v="#NAME?"/>
    <x v="0"/>
    <s v="stream"/>
    <n v="2011"/>
    <s v="mar"/>
    <s v="BD Tropica 2017/Arias-Andrés 2016"/>
  </r>
  <r>
    <s v="P02"/>
    <x v="1"/>
    <s v="herbicida"/>
    <x v="53"/>
    <n v="0.05"/>
    <s v="CA-S"/>
    <e v="#NAME?"/>
    <x v="0"/>
    <s v="stream"/>
    <n v="2011"/>
    <s v="ago"/>
    <s v="BD Tropica 2017/Arias-Andrés 2016"/>
  </r>
  <r>
    <s v="P02"/>
    <x v="1"/>
    <s v="herbicida"/>
    <x v="54"/>
    <n v="0.05"/>
    <s v="CA-S"/>
    <e v="#NAME?"/>
    <x v="0"/>
    <s v="stream"/>
    <n v="2010"/>
    <s v="may"/>
    <s v="BD Tropica 2017/Arias-Andrés 2016"/>
  </r>
  <r>
    <s v="P02"/>
    <x v="1"/>
    <s v="herbicida"/>
    <x v="54"/>
    <n v="0.05"/>
    <s v="CA-S"/>
    <e v="#NAME?"/>
    <x v="0"/>
    <s v="stream"/>
    <n v="2011"/>
    <s v="jul"/>
    <s v="BD Tropica 2017/Arias-Andrés 2016"/>
  </r>
  <r>
    <s v="P02"/>
    <x v="1"/>
    <s v="herbicida"/>
    <x v="54"/>
    <n v="0.05"/>
    <s v="CA-S"/>
    <e v="#NAME?"/>
    <x v="0"/>
    <s v="stream"/>
    <n v="2011"/>
    <s v="jul"/>
    <s v="BD Tropica 2017/Arias-Andrés 2016"/>
  </r>
  <r>
    <s v="P02"/>
    <x v="1"/>
    <s v="herbicida"/>
    <x v="55"/>
    <n v="0.05"/>
    <s v="CA-S"/>
    <e v="#NAME?"/>
    <x v="0"/>
    <s v="stream"/>
    <n v="2011"/>
    <s v="jul"/>
    <s v="BD Tropica 2017/Arias-Andrés 2016"/>
  </r>
  <r>
    <s v="P02"/>
    <x v="1"/>
    <s v="herbicida"/>
    <x v="56"/>
    <n v="0.05"/>
    <s v="CA-S"/>
    <e v="#NAME?"/>
    <x v="0"/>
    <s v="stream"/>
    <n v="2011"/>
    <s v="jul"/>
    <s v="BD Tropica 2017/Arias-Andrés 2016"/>
  </r>
  <r>
    <s v="P02"/>
    <x v="1"/>
    <s v="herbicida"/>
    <x v="8"/>
    <n v="0.05"/>
    <s v="CA-S"/>
    <e v="#NAME?"/>
    <x v="0"/>
    <s v="stream"/>
    <n v="2009"/>
    <s v="dic"/>
    <s v="BD Tropica 2017/Arias-Andrés 2016"/>
  </r>
  <r>
    <s v="P02"/>
    <x v="1"/>
    <s v="herbicida"/>
    <x v="57"/>
    <n v="0.05"/>
    <s v="CA-S"/>
    <e v="#NAME?"/>
    <x v="0"/>
    <s v="stream"/>
    <n v="2011"/>
    <s v="mar"/>
    <s v="BD Tropica 2017/Arias-Andrés 2016"/>
  </r>
  <r>
    <s v="P02"/>
    <x v="1"/>
    <s v="herbicida"/>
    <x v="58"/>
    <n v="0.05"/>
    <s v="CA-S"/>
    <e v="#NAME?"/>
    <x v="0"/>
    <s v="stream"/>
    <n v="2011"/>
    <s v="jul"/>
    <s v="BD Tropica 2017/Arias-Andrés 2016"/>
  </r>
  <r>
    <s v="P02"/>
    <x v="1"/>
    <s v="herbicida"/>
    <x v="20"/>
    <n v="0.05"/>
    <s v="CA-S"/>
    <e v="#NAME?"/>
    <x v="0"/>
    <s v="stream"/>
    <n v="2011"/>
    <s v="mar"/>
    <s v="BD Tropica 2017/Arias-Andrés 2016"/>
  </r>
  <r>
    <s v="P02"/>
    <x v="1"/>
    <s v="herbicida"/>
    <x v="25"/>
    <n v="0.05"/>
    <s v="CA-S"/>
    <e v="#NAME?"/>
    <x v="0"/>
    <s v="stream"/>
    <n v="2009"/>
    <s v="oct"/>
    <s v="BD Tropica 2017/Arias-Andrés 2016/Diepens 2013"/>
  </r>
  <r>
    <s v="P02"/>
    <x v="1"/>
    <s v="herbicida"/>
    <x v="59"/>
    <n v="0.05"/>
    <s v="CA-S"/>
    <e v="#NAME?"/>
    <x v="0"/>
    <s v="stream"/>
    <n v="2012"/>
    <s v="feb"/>
    <s v="BD Tropica 2017/Arias-Andrés 2016/Echeverría-Saenz 2016"/>
  </r>
  <r>
    <s v="P02"/>
    <x v="1"/>
    <s v="herbicida"/>
    <x v="60"/>
    <n v="0.05"/>
    <s v="CA-S"/>
    <e v="#NAME?"/>
    <x v="0"/>
    <s v="stream"/>
    <n v="2012"/>
    <s v="feb"/>
    <s v="BD Tropica 2017/Arias-Andrés 2016/Echeverría-Saenz 2016"/>
  </r>
  <r>
    <s v="P02"/>
    <x v="1"/>
    <s v="herbicida"/>
    <x v="61"/>
    <n v="0.05"/>
    <s v="CA-S"/>
    <e v="#NAME?"/>
    <x v="0"/>
    <s v="stream"/>
    <n v="2012"/>
    <s v="set"/>
    <s v="BD Tropica 2017/Ramo et al 2016/Arias-Andrés 2016"/>
  </r>
  <r>
    <s v="P02"/>
    <x v="1"/>
    <s v="herbicida"/>
    <x v="62"/>
    <n v="0.05"/>
    <s v="CA-S"/>
    <e v="#NAME?"/>
    <x v="0"/>
    <s v="stream"/>
    <n v="2011"/>
    <s v="jun"/>
    <s v="BD Tropica 2017/Ramo et al 2016/Arias-Andrés 2016"/>
  </r>
  <r>
    <s v="P02"/>
    <x v="1"/>
    <s v="herbicida"/>
    <x v="63"/>
    <n v="0.05"/>
    <s v="CA-S"/>
    <e v="#NAME?"/>
    <x v="0"/>
    <s v="stream"/>
    <n v="2012"/>
    <s v="ene"/>
    <s v="BD Tropica 2017/Ramo et al 2016/Arias-Andrés 2016"/>
  </r>
  <r>
    <s v="P02"/>
    <x v="1"/>
    <s v="herbicida"/>
    <x v="32"/>
    <n v="0.05"/>
    <s v="CA-S"/>
    <e v="#NAME?"/>
    <x v="0"/>
    <s v="stream"/>
    <n v="2011"/>
    <s v="set"/>
    <s v="BD Tropica 2017/Ramo et al 2016/Arias-Andrés 2016"/>
  </r>
  <r>
    <s v="P02"/>
    <x v="1"/>
    <s v="herbicida"/>
    <x v="11"/>
    <n v="0.05"/>
    <s v="CA-S"/>
    <e v="#NAME?"/>
    <x v="0"/>
    <s v="stream"/>
    <n v="2011"/>
    <s v="jul"/>
    <s v="BD Tropica 2017/Ramo et al 2016/Arias-Andrés 2016"/>
  </r>
  <r>
    <s v="P02"/>
    <x v="1"/>
    <s v="herbicida"/>
    <x v="8"/>
    <n v="0.05"/>
    <s v="CA-S"/>
    <e v="#NAME?"/>
    <x v="0"/>
    <s v="stream"/>
    <n v="2011"/>
    <s v="ago"/>
    <s v="BD Tropica 2017/Ramo et al 2016/Arias-Andrés 2016"/>
  </r>
  <r>
    <s v="P02"/>
    <x v="1"/>
    <s v="herbicida"/>
    <x v="64"/>
    <n v="0.05"/>
    <s v="CA-S"/>
    <e v="#NAME?"/>
    <x v="0"/>
    <s v="stream"/>
    <n v="2012"/>
    <s v="feb"/>
    <s v="BD Tropica 2017/Ramo et al 2016/Arias-Andrés 2016/Echeverría-Saenz 2016"/>
  </r>
  <r>
    <s v="P02"/>
    <x v="1"/>
    <s v="herbicida"/>
    <x v="65"/>
    <n v="0.05"/>
    <s v="CA-S"/>
    <e v="#NAME?"/>
    <x v="0"/>
    <s v="stream"/>
    <n v="2012"/>
    <s v="feb"/>
    <s v="BD Tropica 2017/Ramo et al 2016/Arias-Andrés 2016/Echeverría-Saenz 2016"/>
  </r>
  <r>
    <s v="P02"/>
    <x v="1"/>
    <s v="herbicida"/>
    <x v="41"/>
    <n v="0.05"/>
    <s v="CA-S"/>
    <e v="#NAME?"/>
    <x v="0"/>
    <s v="stream"/>
    <n v="2011"/>
    <s v="oct"/>
    <s v="BD Tropica 2017/Ramo et al 2016/Arias-Andrés 2016/Echeverría-Saenz 2016"/>
  </r>
  <r>
    <s v="P02"/>
    <x v="1"/>
    <s v="herbicida"/>
    <x v="66"/>
    <n v="0.05"/>
    <s v="CA-S"/>
    <e v="#NAME?"/>
    <x v="0"/>
    <s v="stream"/>
    <n v="2012"/>
    <s v="oct"/>
    <s v="BD Tropica 2017/Ramo et al 2016/Arias-Andrés 2016/Echeverría-Saenz 2016"/>
  </r>
  <r>
    <s v="P02"/>
    <x v="1"/>
    <s v="herbicida"/>
    <x v="21"/>
    <n v="0.05"/>
    <s v="CA-S"/>
    <e v="#NAME?"/>
    <x v="0"/>
    <s v="stream"/>
    <n v="2012"/>
    <s v="feb"/>
    <s v="BD Tropica 2017/Ramo et al 2016/Arias-Andrés 2016/Echeverría-Saenz 2016"/>
  </r>
  <r>
    <s v="P02"/>
    <x v="1"/>
    <s v="herbicida"/>
    <x v="55"/>
    <n v="0.05"/>
    <s v="CA-S"/>
    <e v="#NAME?"/>
    <x v="0"/>
    <s v="stream"/>
    <n v="2012"/>
    <s v="nov"/>
    <s v="BD Tropica 2017/Ramo et al 2016/Arias-Andrés 2016/Echeverría-Saenz 2016"/>
  </r>
  <r>
    <s v="P02"/>
    <x v="1"/>
    <s v="herbicida"/>
    <x v="27"/>
    <n v="0.05"/>
    <s v="CA-S"/>
    <e v="#NAME?"/>
    <x v="0"/>
    <s v="stream"/>
    <n v="2011"/>
    <s v="oct"/>
    <s v="BD Tropica 2017/Ramo et al 2016/Arias-Andrés 2016/Echeverría-Saenz 2016"/>
  </r>
  <r>
    <s v="P02"/>
    <x v="1"/>
    <s v="herbicida"/>
    <x v="67"/>
    <n v="0.05"/>
    <s v="CA-S"/>
    <e v="#NAME?"/>
    <x v="0"/>
    <s v="stream"/>
    <n v="2011"/>
    <s v="nov"/>
    <s v="BD Tropica 2017/Ramo et al 2016/Arias-Andrés 2016/Echeverría-Saenz 2016"/>
  </r>
  <r>
    <s v="P02"/>
    <x v="1"/>
    <s v="herbicida"/>
    <x v="20"/>
    <n v="0.05"/>
    <s v="CA-S"/>
    <e v="#NAME?"/>
    <x v="0"/>
    <s v="stream"/>
    <n v="2012"/>
    <s v="mar"/>
    <s v="BD Tropica 2017/Ramo et al 2016/Arias-Andrés 2016/Echeverría-Saenz 2016"/>
  </r>
  <r>
    <s v="P02"/>
    <x v="1"/>
    <s v="herbicida"/>
    <x v="68"/>
    <n v="0.05"/>
    <s v="CA-S"/>
    <e v="#NAME?"/>
    <x v="0"/>
    <s v="stream"/>
    <n v="2012"/>
    <s v="mar"/>
    <s v="BD Tropica 2017/Ramo et al 2016/Arias-Andrés 2016/Echeverría-Saenz 2016"/>
  </r>
  <r>
    <s v="P02"/>
    <x v="1"/>
    <s v="herbicida"/>
    <x v="27"/>
    <n v="0.05"/>
    <s v="FC-MAD-02"/>
    <e v="#NAME?"/>
    <x v="0"/>
    <s v="NI"/>
    <n v="2016"/>
    <s v="set"/>
    <s v="DA"/>
  </r>
  <r>
    <s v="P02"/>
    <x v="1"/>
    <s v="herbicida"/>
    <x v="49"/>
    <n v="0.05"/>
    <s v="FC-MAD-02"/>
    <e v="#NAME?"/>
    <x v="0"/>
    <s v="NI"/>
    <n v="2016"/>
    <s v="nov"/>
    <s v="DA"/>
  </r>
  <r>
    <s v="P02"/>
    <x v="1"/>
    <s v="herbicida"/>
    <x v="69"/>
    <n v="0.05"/>
    <s v="FC-MAD-02"/>
    <e v="#NAME?"/>
    <x v="0"/>
    <s v="NI"/>
    <n v="2017"/>
    <s v="feb"/>
    <s v="DA"/>
  </r>
  <r>
    <s v="P02"/>
    <x v="1"/>
    <s v="herbicida"/>
    <x v="24"/>
    <n v="0.05"/>
    <s v="FC-MAD-02"/>
    <e v="#NAME?"/>
    <x v="0"/>
    <s v="NI"/>
    <n v="2017"/>
    <s v="may"/>
    <s v="DA"/>
  </r>
  <r>
    <s v="P02"/>
    <x v="1"/>
    <s v="herbicida"/>
    <x v="22"/>
    <n v="0.05"/>
    <s v="FC-PAC-06"/>
    <e v="#NAME?"/>
    <x v="0"/>
    <s v="NI"/>
    <n v="2017"/>
    <s v="may"/>
    <s v="DA"/>
  </r>
  <r>
    <s v="P02"/>
    <x v="1"/>
    <s v="herbicida"/>
    <x v="41"/>
    <s v="NI"/>
    <s v="FC-TOR-04"/>
    <e v="#NAME?"/>
    <x v="0"/>
    <s v="NI"/>
    <n v="2016"/>
    <s v="set"/>
    <s v="DA"/>
  </r>
  <r>
    <s v="P02"/>
    <x v="1"/>
    <s v="herbicida"/>
    <x v="8"/>
    <s v="NI"/>
    <s v="FC-TOR-05"/>
    <e v="#NAME?"/>
    <x v="0"/>
    <s v="NI"/>
    <n v="2016"/>
    <s v="set"/>
    <s v="DA"/>
  </r>
  <r>
    <s v="P02"/>
    <x v="1"/>
    <s v="herbicida"/>
    <x v="8"/>
    <s v="NI"/>
    <s v="FC-TOR-04"/>
    <e v="#NAME?"/>
    <x v="0"/>
    <s v="NI"/>
    <n v="2016"/>
    <s v="nov"/>
    <s v="DA"/>
  </r>
  <r>
    <s v="P02"/>
    <x v="1"/>
    <s v="herbicida"/>
    <x v="11"/>
    <s v="NI"/>
    <s v="FC-TOR-04"/>
    <e v="#NAME?"/>
    <x v="0"/>
    <s v="NI"/>
    <n v="2017"/>
    <s v="feb"/>
    <s v="DA"/>
  </r>
  <r>
    <s v="P02"/>
    <x v="1"/>
    <s v="herbicida"/>
    <x v="19"/>
    <s v="NI"/>
    <s v="FC-TOR-05"/>
    <e v="#NAME?"/>
    <x v="0"/>
    <s v="NI"/>
    <n v="2017"/>
    <s v="feb"/>
    <s v="DA"/>
  </r>
  <r>
    <s v="P02"/>
    <x v="1"/>
    <s v="herbicida"/>
    <x v="29"/>
    <n v="0.04"/>
    <s v="Rio Thiales abajo"/>
    <e v="#NAME?"/>
    <x v="2"/>
    <s v="río"/>
    <n v="2012"/>
    <s v="ago"/>
    <s v="BD Cri-Caño Negro; Fournier 2017_x000a_"/>
  </r>
  <r>
    <s v="P02"/>
    <x v="1"/>
    <s v="herbicida"/>
    <x v="35"/>
    <n v="0.04"/>
    <s v="Rio Sabogal, puente"/>
    <e v="#NAME?"/>
    <x v="2"/>
    <s v="río"/>
    <n v="2012"/>
    <s v="ago"/>
    <s v="BD Cri-Caño Negro; Fournier 2017_x000a_"/>
  </r>
  <r>
    <s v="P02"/>
    <x v="1"/>
    <s v="herbicida"/>
    <x v="35"/>
    <n v="0.04"/>
    <s v="río Mónico"/>
    <e v="#NAME?"/>
    <x v="2"/>
    <s v="río"/>
    <n v="2012"/>
    <s v="ago"/>
    <s v="BD Cri-Caño Negro; Fournier 2017_x000a_"/>
  </r>
  <r>
    <s v="P02"/>
    <x v="1"/>
    <s v="herbicida"/>
    <x v="62"/>
    <n v="0.05"/>
    <s v="empacadora"/>
    <e v="#NAME?"/>
    <x v="2"/>
    <s v="río"/>
    <n v="2011"/>
    <s v="may"/>
    <s v="BD Cri-Caño Negro; Fournier 2017_x000a_"/>
  </r>
  <r>
    <s v="P02"/>
    <x v="1"/>
    <s v="herbicida"/>
    <x v="29"/>
    <n v="0.05"/>
    <s v="Rio Thiales abajo"/>
    <e v="#NAME?"/>
    <x v="2"/>
    <s v="río"/>
    <n v="2012"/>
    <s v="mar"/>
    <s v="BD Cri-Caño Negro; Fournier 2017_x000a_"/>
  </r>
  <r>
    <s v="P02"/>
    <x v="1"/>
    <s v="herbicida"/>
    <x v="70"/>
    <s v="NI"/>
    <s v="CVT Palo Verde"/>
    <e v="#NAME?"/>
    <x v="1"/>
    <s v="canal"/>
    <n v="2009"/>
    <s v="dic"/>
    <s v="Mena 2014"/>
  </r>
  <r>
    <s v="P02"/>
    <x v="1"/>
    <s v="herbicida"/>
    <x v="71"/>
    <s v="NI"/>
    <s v="CS Palo Verde"/>
    <e v="#NAME?"/>
    <x v="1"/>
    <s v="canal"/>
    <n v="2009"/>
    <s v="dic"/>
    <s v="Mena 2014"/>
  </r>
  <r>
    <s v="P02"/>
    <x v="1"/>
    <s v="herbicida"/>
    <x v="72"/>
    <s v="NI"/>
    <s v="CL Palo Verde"/>
    <e v="#NAME?"/>
    <x v="1"/>
    <s v="río"/>
    <n v="2009"/>
    <s v="ago"/>
    <s v="Mena 2014"/>
  </r>
  <r>
    <s v="P47"/>
    <x v="2"/>
    <s v="herbicida"/>
    <x v="19"/>
    <s v="NI"/>
    <s v="FC-TOR-05"/>
    <e v="#NAME?"/>
    <x v="0"/>
    <s v="NI"/>
    <n v="2016"/>
    <s v="set"/>
    <s v="DA"/>
  </r>
  <r>
    <s v="P03"/>
    <x v="3"/>
    <s v="fungicida"/>
    <x v="28"/>
    <n v="0.1"/>
    <s v="CPama-J"/>
    <e v="#NAME?"/>
    <x v="0"/>
    <s v="canal"/>
    <n v="2012"/>
    <s v="nov"/>
    <s v="BD Tropica 2017/Ramo et al 2016/Echeverría-Saenz 2016"/>
  </r>
  <r>
    <s v="P03"/>
    <x v="3"/>
    <s v="fungicida"/>
    <x v="29"/>
    <n v="0.1"/>
    <s v="CPama-J"/>
    <e v="#NAME?"/>
    <x v="0"/>
    <s v="canal"/>
    <n v="2012"/>
    <s v="nov"/>
    <s v="BD Tropica 2017/Ramo et al 2016/Echeverría-Saenz 2016"/>
  </r>
  <r>
    <s v="P03"/>
    <x v="3"/>
    <s v="fungicida"/>
    <x v="73"/>
    <n v="0.2"/>
    <s v="CPama-C"/>
    <e v="#NAME?"/>
    <x v="0"/>
    <s v="canal"/>
    <n v="2012"/>
    <s v="apr"/>
    <s v="BD Tropica 2017/Arias-Andrés 2016"/>
  </r>
  <r>
    <s v="P03"/>
    <x v="3"/>
    <s v="fungicida"/>
    <x v="74"/>
    <n v="0.2"/>
    <s v="CPama-J"/>
    <e v="#NAME?"/>
    <x v="0"/>
    <s v="canal"/>
    <n v="2012"/>
    <s v="set"/>
    <s v="BD Tropica 2017/Ramo et al 2016"/>
  </r>
  <r>
    <s v="P03"/>
    <x v="3"/>
    <s v="fungicida"/>
    <x v="75"/>
    <n v="0.2"/>
    <s v="CPama-J"/>
    <e v="#NAME?"/>
    <x v="0"/>
    <s v="canal"/>
    <n v="2012"/>
    <s v="apr"/>
    <s v="BD Tropica 2017/Ramo et al 2016"/>
  </r>
  <r>
    <s v="P03"/>
    <x v="3"/>
    <s v="fungicida"/>
    <x v="76"/>
    <n v="0.2"/>
    <s v="CPama-J"/>
    <e v="#NAME?"/>
    <x v="0"/>
    <s v="canal"/>
    <n v="2012"/>
    <s v="feb"/>
    <s v="BD Tropica 2017/Ramo et al 2016/Echeverría-Saenz 2016"/>
  </r>
  <r>
    <s v="P03"/>
    <x v="3"/>
    <s v="fungicida"/>
    <x v="76"/>
    <n v="0.2"/>
    <s v="CPama-J"/>
    <e v="#NAME?"/>
    <x v="0"/>
    <s v="canal"/>
    <n v="2012"/>
    <s v="feb"/>
    <s v="BD Tropica 2017/Ramo et al 2016/Echeverría-Saenz 2016"/>
  </r>
  <r>
    <s v="P03"/>
    <x v="3"/>
    <s v="fungicida"/>
    <x v="77"/>
    <n v="0.2"/>
    <s v="CPama-J"/>
    <e v="#NAME?"/>
    <x v="0"/>
    <s v="canal"/>
    <n v="2012"/>
    <s v="oct"/>
    <s v="BD Tropica 2017/Ramo et al 2016/Echeverría-Saenz 2016"/>
  </r>
  <r>
    <s v="P03"/>
    <x v="3"/>
    <s v="fungicida"/>
    <x v="78"/>
    <s v="NI"/>
    <s v="?"/>
    <e v="#NAME?"/>
    <x v="0"/>
    <s v="laguna"/>
    <n v="2012"/>
    <s v="?"/>
    <s v="Arias-Andrés 2016"/>
  </r>
  <r>
    <s v="P03"/>
    <x v="3"/>
    <s v="fungicida"/>
    <x v="8"/>
    <n v="0.1"/>
    <s v="URMD-CPama"/>
    <e v="#NAME?"/>
    <x v="0"/>
    <s v="río"/>
    <n v="2012"/>
    <s v="nov"/>
    <s v="BD Tropica 2017/Arias-Andrés 2016/Echeverría-Saenz 2016"/>
  </r>
  <r>
    <s v="P03"/>
    <x v="3"/>
    <s v="fungicida"/>
    <x v="79"/>
    <n v="0.1"/>
    <s v="RMD-S"/>
    <e v="#NAME?"/>
    <x v="0"/>
    <s v="río"/>
    <n v="2012"/>
    <s v="nov"/>
    <s v="BD Tropica 2017/Ramo et al 2016/Arias-Andrés 2016"/>
  </r>
  <r>
    <s v="P03"/>
    <x v="3"/>
    <s v="fungicida"/>
    <x v="21"/>
    <n v="0.1"/>
    <s v="RMD-F "/>
    <e v="#NAME?"/>
    <x v="0"/>
    <s v="río"/>
    <n v="2012"/>
    <s v="nov"/>
    <s v="BD Tropica 2017/Ramo et al 2016/Arias-Andrés 2016/Echeverría-Saenz 2016"/>
  </r>
  <r>
    <s v="P03"/>
    <x v="3"/>
    <s v="fungicida"/>
    <x v="19"/>
    <n v="0.1"/>
    <s v="RMD-F "/>
    <e v="#NAME?"/>
    <x v="0"/>
    <s v="río"/>
    <n v="2012"/>
    <s v="nov"/>
    <s v="BD Tropica 2017/Ramo et al 2016/Arias-Andrés 2016/Echeverría-Saenz 2016"/>
  </r>
  <r>
    <s v="P03"/>
    <x v="3"/>
    <s v="fungicida"/>
    <x v="54"/>
    <n v="0.2"/>
    <s v="URMD-CPama"/>
    <e v="#NAME?"/>
    <x v="0"/>
    <s v="río"/>
    <n v="2012"/>
    <s v="nov"/>
    <s v="BD Tropica 2017/Arias-Andrés 2016/Echeverría-Saenz 2016"/>
  </r>
  <r>
    <s v="P03"/>
    <x v="3"/>
    <s v="fungicida"/>
    <x v="80"/>
    <n v="0.2"/>
    <s v="RMD-F "/>
    <e v="#NAME?"/>
    <x v="0"/>
    <s v="río"/>
    <n v="2012"/>
    <s v="set"/>
    <s v="BD Tropica 2017/Ramo et al 2016/Arias-Andrés 2016"/>
  </r>
  <r>
    <s v="P03"/>
    <x v="3"/>
    <s v="fungicida"/>
    <x v="81"/>
    <n v="0.2"/>
    <s v="URMD-CPama"/>
    <e v="#NAME?"/>
    <x v="0"/>
    <s v="río"/>
    <n v="2012"/>
    <s v="set"/>
    <s v="BD Tropica 2017/Ramo et al 2016/Arias-Andrés 2016"/>
  </r>
  <r>
    <s v="P03"/>
    <x v="3"/>
    <s v="fungicida"/>
    <x v="82"/>
    <n v="0.2"/>
    <s v="RMD-S"/>
    <e v="#NAME?"/>
    <x v="0"/>
    <s v="río"/>
    <n v="2012"/>
    <s v="feb"/>
    <s v="BD Tropica 2017/Ramo et al 2016/Arias-Andrés 2016"/>
  </r>
  <r>
    <s v="P03"/>
    <x v="3"/>
    <s v="fungicida"/>
    <x v="83"/>
    <n v="0.2"/>
    <s v="URMD-CPama"/>
    <e v="#NAME?"/>
    <x v="0"/>
    <s v="río"/>
    <n v="2012"/>
    <s v="apr"/>
    <s v="BD Tropica 2017/Ramo et al 2016/Arias-Andrés 2016"/>
  </r>
  <r>
    <s v="P03"/>
    <x v="3"/>
    <s v="fungicida"/>
    <x v="30"/>
    <n v="0.2"/>
    <s v="RMD-F "/>
    <e v="#NAME?"/>
    <x v="0"/>
    <s v="río"/>
    <n v="2012"/>
    <s v="feb"/>
    <s v="BD Tropica 2017/Ramo et al 2016/Arias-Andrés 2016/Echeverría-Saenz 2016"/>
  </r>
  <r>
    <s v="P03"/>
    <x v="3"/>
    <s v="fungicida"/>
    <x v="84"/>
    <n v="0.2"/>
    <s v="URMD-CPama"/>
    <e v="#NAME?"/>
    <x v="0"/>
    <s v="río"/>
    <n v="2012"/>
    <s v="feb"/>
    <s v="BD Tropica 2017/Ramo et al 2016/Arias-Andrés 2016/Echeverría-Saenz 2016"/>
  </r>
  <r>
    <s v="P03"/>
    <x v="3"/>
    <s v="fungicida"/>
    <x v="44"/>
    <n v="0.2"/>
    <s v="URMD-CPama"/>
    <e v="#NAME?"/>
    <x v="0"/>
    <s v="río"/>
    <n v="2012"/>
    <s v="feb"/>
    <s v="BD Tropica 2017/Ramo et al 2016/Arias-Andrés 2016/Echeverría-Saenz 2016"/>
  </r>
  <r>
    <s v="P03"/>
    <x v="3"/>
    <s v="fungicida"/>
    <x v="85"/>
    <n v="0.2"/>
    <s v="RMD-F "/>
    <e v="#NAME?"/>
    <x v="0"/>
    <s v="río"/>
    <n v="2012"/>
    <s v="nov"/>
    <s v="BD Tropica 2017/Ramo et al 2016/Arias-Andrés 2016/Echeverría-Saenz 2016"/>
  </r>
  <r>
    <s v="P03"/>
    <x v="3"/>
    <s v="fungicida"/>
    <x v="62"/>
    <n v="0.2"/>
    <s v="RMD-F "/>
    <e v="#NAME?"/>
    <x v="0"/>
    <s v="río"/>
    <n v="2012"/>
    <s v="oct"/>
    <s v="BD Tropica 2017/Ramo et al 2016/Arias-Andrés 2016/Echeverría-Saenz 2016"/>
  </r>
  <r>
    <s v="P03"/>
    <x v="3"/>
    <s v="fungicida"/>
    <x v="27"/>
    <n v="0.2"/>
    <s v="URMD-CPama"/>
    <e v="#NAME?"/>
    <x v="0"/>
    <s v="río"/>
    <n v="2012"/>
    <s v="oct"/>
    <s v="BD Tropica 2017/Ramo et al 2016/Arias-Andrés 2016/Echeverría-Saenz 2016"/>
  </r>
  <r>
    <s v="P03"/>
    <x v="3"/>
    <s v="fungicida"/>
    <x v="55"/>
    <n v="0.1"/>
    <s v="CA-S"/>
    <e v="#NAME?"/>
    <x v="0"/>
    <s v="stream"/>
    <n v="2012"/>
    <s v="nov"/>
    <s v="BD Tropica 2017/Ramo et al 2016/Arias-Andrés 2016/Echeverría-Saenz 2016"/>
  </r>
  <r>
    <s v="P03"/>
    <x v="3"/>
    <s v="fungicida"/>
    <x v="11"/>
    <n v="0.1"/>
    <s v="CA-S"/>
    <e v="#NAME?"/>
    <x v="0"/>
    <s v="stream"/>
    <n v="2012"/>
    <s v="nov"/>
    <s v="BD Tropica 2017/Ramo et al 2016/Arias-Andrés 2016/Echeverría-Saenz 2016"/>
  </r>
  <r>
    <s v="P03"/>
    <x v="3"/>
    <s v="fungicida"/>
    <x v="86"/>
    <n v="0.2"/>
    <s v="CA-S"/>
    <e v="#NAME?"/>
    <x v="0"/>
    <s v="stream"/>
    <n v="2012"/>
    <s v="feb"/>
    <s v="BD Tropica 2017/Arias-Andrés 2016/Echeverría-Saenz 2016"/>
  </r>
  <r>
    <s v="P03"/>
    <x v="3"/>
    <s v="fungicida"/>
    <x v="44"/>
    <n v="0.2"/>
    <s v="CA-S"/>
    <e v="#NAME?"/>
    <x v="0"/>
    <s v="stream"/>
    <n v="2012"/>
    <s v="set"/>
    <s v="BD Tropica 2017/Ramo et al 2016/Arias-Andrés 2016"/>
  </r>
  <r>
    <s v="P03"/>
    <x v="3"/>
    <s v="fungicida"/>
    <x v="87"/>
    <n v="0.2"/>
    <s v="CA-S"/>
    <e v="#NAME?"/>
    <x v="0"/>
    <s v="stream"/>
    <n v="2012"/>
    <s v="feb"/>
    <s v="BD Tropica 2017/Ramo et al 2016/Arias-Andrés 2016/Echeverría-Saenz 2016"/>
  </r>
  <r>
    <s v="P03"/>
    <x v="3"/>
    <s v="fungicida"/>
    <x v="50"/>
    <n v="0.2"/>
    <s v="CA-S"/>
    <e v="#NAME?"/>
    <x v="0"/>
    <s v="stream"/>
    <n v="2012"/>
    <s v="oct"/>
    <s v="BD Tropica 2017/Ramo et al 2016/Arias-Andrés 2016/Echeverría-Saenz 2016"/>
  </r>
  <r>
    <s v="P03"/>
    <x v="3"/>
    <s v="fungicida"/>
    <x v="78"/>
    <n v="0.2"/>
    <s v="CA-S"/>
    <e v="#NAME?"/>
    <x v="0"/>
    <s v="stream"/>
    <n v="2012"/>
    <s v="nov"/>
    <s v="BD Tropica 2017/Ramo et al 2016/Arias-Andrés 2016/Echeverría-Saenz 2016"/>
  </r>
  <r>
    <s v="P03"/>
    <x v="3"/>
    <s v="fungicida"/>
    <x v="55"/>
    <n v="0.2"/>
    <s v="CA-S"/>
    <e v="#NAME?"/>
    <x v="0"/>
    <s v="stream"/>
    <n v="2012"/>
    <s v="feb"/>
    <s v="BD Tropica 2017/Ramo et al 2016/Arias-Andrés 2016/Echeverría-Saenz 2016"/>
  </r>
  <r>
    <s v="P03"/>
    <x v="3"/>
    <s v="fungicida"/>
    <x v="62"/>
    <n v="0.05"/>
    <s v="FC-MAD-02"/>
    <e v="#NAME?"/>
    <x v="0"/>
    <s v="NI"/>
    <n v="2016"/>
    <s v="nov"/>
    <s v="DA"/>
  </r>
  <r>
    <s v="P03"/>
    <x v="3"/>
    <s v="fungicida"/>
    <x v="24"/>
    <n v="0.05"/>
    <s v="FC-MAD-02"/>
    <e v="#NAME?"/>
    <x v="0"/>
    <s v="NI"/>
    <n v="2017"/>
    <s v="feb"/>
    <s v="DA"/>
  </r>
  <r>
    <s v="P03"/>
    <x v="3"/>
    <s v="fungicida"/>
    <x v="20"/>
    <n v="0.05"/>
    <s v="FC-PAC-06"/>
    <e v="#NAME?"/>
    <x v="0"/>
    <s v="NI"/>
    <n v="2017"/>
    <s v="feb"/>
    <s v="DA"/>
  </r>
  <r>
    <s v="P03"/>
    <x v="3"/>
    <s v="fungicida"/>
    <x v="88"/>
    <n v="0.05"/>
    <s v="FC-MAD-02"/>
    <e v="#NAME?"/>
    <x v="0"/>
    <s v="NI"/>
    <n v="2017"/>
    <s v="may"/>
    <s v="DA"/>
  </r>
  <r>
    <s v="P03"/>
    <x v="3"/>
    <s v="fungicida"/>
    <x v="20"/>
    <n v="0.05"/>
    <s v="FC-MAD-03"/>
    <e v="#NAME?"/>
    <x v="0"/>
    <s v="NI"/>
    <n v="2017"/>
    <s v="may"/>
    <s v="DA"/>
  </r>
  <r>
    <s v="P03"/>
    <x v="3"/>
    <s v="fungicida"/>
    <x v="15"/>
    <n v="0.05"/>
    <s v="FC-PAC-06"/>
    <e v="#NAME?"/>
    <x v="0"/>
    <s v="NI"/>
    <n v="2017"/>
    <s v="may"/>
    <s v="DA"/>
  </r>
  <r>
    <s v="P03"/>
    <x v="3"/>
    <s v="fungicida"/>
    <x v="89"/>
    <s v="NI"/>
    <s v="FC-TOR-04"/>
    <e v="#NAME?"/>
    <x v="0"/>
    <s v="NI"/>
    <n v="2016"/>
    <s v="set"/>
    <s v="DA"/>
  </r>
  <r>
    <s v="P03"/>
    <x v="3"/>
    <s v="fungicida"/>
    <x v="15"/>
    <s v="NI"/>
    <s v="FC-TOR-05"/>
    <e v="#NAME?"/>
    <x v="0"/>
    <s v="NI"/>
    <n v="2016"/>
    <s v="set"/>
    <s v="DA"/>
  </r>
  <r>
    <s v="P03"/>
    <x v="3"/>
    <s v="fungicida"/>
    <x v="90"/>
    <s v="NI"/>
    <s v="FC-TOR-04"/>
    <e v="#NAME?"/>
    <x v="0"/>
    <s v="NI"/>
    <n v="2016"/>
    <s v="nov"/>
    <s v="DA"/>
  </r>
  <r>
    <s v="P03"/>
    <x v="3"/>
    <s v="fungicida"/>
    <x v="11"/>
    <s v="NI"/>
    <s v="FC-TOR-05"/>
    <e v="#NAME?"/>
    <x v="0"/>
    <s v="NI"/>
    <n v="2016"/>
    <s v="nov"/>
    <s v="DA"/>
  </r>
  <r>
    <s v="P03"/>
    <x v="3"/>
    <s v="fungicida"/>
    <x v="58"/>
    <s v="NI"/>
    <s v="FC-PAC-03"/>
    <e v="#NAME?"/>
    <x v="0"/>
    <s v="NI"/>
    <n v="2016"/>
    <s v="nov"/>
    <s v="DA"/>
  </r>
  <r>
    <s v="P03"/>
    <x v="3"/>
    <s v="fungicida"/>
    <x v="91"/>
    <s v="NI"/>
    <s v="FC-TOR-04"/>
    <e v="#NAME?"/>
    <x v="0"/>
    <s v="NI"/>
    <n v="2017"/>
    <s v="feb"/>
    <s v="DA"/>
  </r>
  <r>
    <s v="P03"/>
    <x v="3"/>
    <s v="fungicida"/>
    <x v="41"/>
    <s v="NI"/>
    <s v="FC-PAC-03"/>
    <e v="#NAME?"/>
    <x v="0"/>
    <s v="NI"/>
    <n v="2017"/>
    <s v="feb"/>
    <s v="DA"/>
  </r>
  <r>
    <s v="P04"/>
    <x v="4"/>
    <s v="fungicida"/>
    <x v="53"/>
    <n v="0.1"/>
    <s v="RMD-S"/>
    <e v="#NAME?"/>
    <x v="0"/>
    <s v="río"/>
    <n v="2009"/>
    <s v="dic"/>
    <s v="BD Tropica 2017/Arias-Andrés 2016"/>
  </r>
  <r>
    <s v="P04"/>
    <x v="4"/>
    <s v="fungicida"/>
    <x v="34"/>
    <n v="0.1"/>
    <s v="RMD-F "/>
    <e v="#NAME?"/>
    <x v="0"/>
    <s v="río"/>
    <n v="2012"/>
    <s v="ene"/>
    <s v="BD Tropica 2017/Ramo et al 2016/Arias-Andrés 2016"/>
  </r>
  <r>
    <s v="P04"/>
    <x v="4"/>
    <s v="fungicida"/>
    <x v="92"/>
    <s v="NI"/>
    <s v="Pto 6 Río Jiménez Duacarí "/>
    <e v="#NAME?"/>
    <x v="0"/>
    <s v="río"/>
    <n v="2009"/>
    <s v="oct"/>
    <s v="BD Río Jiménez-CSIC/Echeverría-Sáenz 2012"/>
  </r>
  <r>
    <s v="P04"/>
    <x v="4"/>
    <s v="fungicida"/>
    <x v="93"/>
    <s v="NI"/>
    <s v="Pto 4 Río Jiménez "/>
    <e v="#NAME?"/>
    <x v="0"/>
    <s v="río"/>
    <n v="2009"/>
    <s v="ago"/>
    <s v="BD Río Jiménez-CSIC/Echeverría-Sáenz 2012"/>
  </r>
  <r>
    <s v="P04"/>
    <x v="4"/>
    <s v="fungicida"/>
    <x v="94"/>
    <s v="NI"/>
    <s v="Pto 5 Río Limbo "/>
    <e v="#NAME?"/>
    <x v="0"/>
    <s v="río"/>
    <n v="2009"/>
    <s v="ago"/>
    <s v="BD Río Jiménez-CSIC/Echeverría-Sáenz 2012"/>
  </r>
  <r>
    <s v="P04"/>
    <x v="4"/>
    <s v="fungicida"/>
    <x v="95"/>
    <s v="NI"/>
    <s v="Pto 6 Río Jiménez Duacarí "/>
    <e v="#NAME?"/>
    <x v="0"/>
    <s v="río"/>
    <n v="2009"/>
    <s v="ago"/>
    <s v="BD Río Jiménez-CSIC/Echeverría-Sáenz 2012"/>
  </r>
  <r>
    <s v="P48"/>
    <x v="5"/>
    <s v="fungicida"/>
    <x v="20"/>
    <n v="0.05"/>
    <s v="FC-MAD-02"/>
    <e v="#NAME?"/>
    <x v="0"/>
    <s v="NI"/>
    <n v="2017"/>
    <s v="may"/>
    <s v="DA"/>
  </r>
  <r>
    <s v="P05"/>
    <x v="6"/>
    <s v="herbicida"/>
    <x v="96"/>
    <n v="0.03"/>
    <s v="RMD-F "/>
    <e v="#NAME?"/>
    <x v="0"/>
    <s v="río"/>
    <n v="2012"/>
    <s v="nov"/>
    <s v="BD Tropica 2017/Ramo et al 2016/Arias-Andrés 2016/Echeverría-Saenz 2016"/>
  </r>
  <r>
    <s v="P05"/>
    <x v="6"/>
    <s v="herbicida"/>
    <x v="58"/>
    <n v="0.03"/>
    <s v="RMD-F "/>
    <e v="#NAME?"/>
    <x v="0"/>
    <s v="río"/>
    <n v="2012"/>
    <s v="nov"/>
    <s v="BD Tropica 2017/Ramo et al 2016/Arias-Andrés 2016/Echeverría-Saenz 2016"/>
  </r>
  <r>
    <s v="P05"/>
    <x v="6"/>
    <s v="herbicida"/>
    <x v="97"/>
    <n v="0.1"/>
    <s v="Pto 4 Río Jiménez "/>
    <e v="#NAME?"/>
    <x v="0"/>
    <s v="río"/>
    <n v="2010"/>
    <s v="jun"/>
    <s v="BD Río Jiménez-LAREP/Echeverría-Sáenz 2012"/>
  </r>
  <r>
    <s v="P05"/>
    <x v="6"/>
    <s v="herbicida"/>
    <x v="69"/>
    <n v="0.1"/>
    <s v="Pto 5 Río Limbo "/>
    <e v="#NAME?"/>
    <x v="0"/>
    <s v="río"/>
    <n v="2010"/>
    <s v="jun"/>
    <s v="BD Río Jiménez-LAREP/Echeverría-Sáenz 2012"/>
  </r>
  <r>
    <s v="P05"/>
    <x v="6"/>
    <s v="herbicida"/>
    <x v="24"/>
    <n v="0.1"/>
    <s v="Pto 6 Río Jiménez Duacarí "/>
    <e v="#NAME?"/>
    <x v="0"/>
    <s v="río"/>
    <n v="2009"/>
    <s v="ago"/>
    <s v="BD Río Jiménez-LAREP/Echeverría-Sáenz 2012"/>
  </r>
  <r>
    <s v="P05"/>
    <x v="6"/>
    <s v="herbicida"/>
    <x v="25"/>
    <n v="0.1"/>
    <s v="Pto 5 Río Limbo "/>
    <e v="#NAME?"/>
    <x v="0"/>
    <s v="río"/>
    <n v="2009"/>
    <s v="ago"/>
    <s v="BD Río Jiménez-LAREP/Echeverría-Sáenz 2012"/>
  </r>
  <r>
    <s v="P05"/>
    <x v="6"/>
    <s v="herbicida"/>
    <x v="26"/>
    <n v="0.1"/>
    <s v="Pto 4 Río Jiménez "/>
    <e v="#NAME?"/>
    <x v="0"/>
    <s v="río"/>
    <n v="2009"/>
    <s v="oct"/>
    <s v="BD Río Jiménez-LAREP/Echeverría-Sáenz 2012"/>
  </r>
  <r>
    <s v="P05"/>
    <x v="6"/>
    <s v="herbicida"/>
    <x v="26"/>
    <n v="0.1"/>
    <s v="Pto 4 Río Jiménez "/>
    <e v="#NAME?"/>
    <x v="0"/>
    <s v="río"/>
    <n v="2010"/>
    <s v="oct"/>
    <s v="BD Río Jiménez-LAREP/Echeverría-Sáenz 2012"/>
  </r>
  <r>
    <s v="P05"/>
    <x v="6"/>
    <s v="herbicida"/>
    <x v="62"/>
    <n v="0.1"/>
    <s v="Pto 5 Río Limbo "/>
    <e v="#NAME?"/>
    <x v="0"/>
    <s v="río"/>
    <n v="2009"/>
    <s v="oct"/>
    <s v="BD Río Jiménez-LAREP/Echeverría-Sáenz 2012"/>
  </r>
  <r>
    <s v="P05"/>
    <x v="6"/>
    <s v="herbicida"/>
    <x v="62"/>
    <n v="0.1"/>
    <s v="Pto 6 Río Jiménez Duacarí "/>
    <e v="#NAME?"/>
    <x v="0"/>
    <s v="río"/>
    <n v="2010"/>
    <s v="jun"/>
    <s v="BD Río Jiménez-LAREP/Echeverría-Sáenz 2012"/>
  </r>
  <r>
    <s v="P05"/>
    <x v="6"/>
    <s v="herbicida"/>
    <x v="27"/>
    <n v="0.1"/>
    <s v="Pto 6 Río Jiménez Duacarí "/>
    <e v="#NAME?"/>
    <x v="0"/>
    <s v="río"/>
    <n v="2009"/>
    <s v="oct"/>
    <s v="BD Río Jiménez-LAREP/Echeverría-Sáenz 2012"/>
  </r>
  <r>
    <s v="P05"/>
    <x v="6"/>
    <s v="herbicida"/>
    <x v="27"/>
    <n v="0.1"/>
    <s v="Pto 7 Santa Clara "/>
    <e v="#NAME?"/>
    <x v="0"/>
    <s v="río"/>
    <n v="2010"/>
    <s v="oct"/>
    <s v="BD Río Jiménez-LAREP/Echeverría-Sáenz 2012"/>
  </r>
  <r>
    <s v="P05"/>
    <x v="6"/>
    <s v="herbicida"/>
    <x v="22"/>
    <n v="0.1"/>
    <s v="Pto 7 Santa Clara "/>
    <e v="#NAME?"/>
    <x v="0"/>
    <s v="río"/>
    <n v="2009"/>
    <s v="ago"/>
    <s v="BD Río Jiménez-LAREP/Echeverría-Sáenz 2012"/>
  </r>
  <r>
    <s v="P05"/>
    <x v="6"/>
    <s v="herbicida"/>
    <x v="82"/>
    <n v="0.1"/>
    <s v="RMD-F "/>
    <e v="#NAME?"/>
    <x v="0"/>
    <s v="río"/>
    <n v="2012"/>
    <s v="ene"/>
    <s v="BD Tropica 2017/Ramo et al 2016/Arias-Andrés 2016"/>
  </r>
  <r>
    <s v="P05"/>
    <x v="6"/>
    <s v="herbicida"/>
    <x v="18"/>
    <n v="0.1"/>
    <s v="RMD-F "/>
    <e v="#NAME?"/>
    <x v="0"/>
    <s v="río"/>
    <n v="2011"/>
    <s v="oct"/>
    <s v="BD Tropica 2017/Ramo et al 2016/Arias-Andrés 2016/Echeverría-Saenz 2016"/>
  </r>
  <r>
    <s v="P05"/>
    <x v="6"/>
    <s v="herbicida"/>
    <x v="98"/>
    <s v="NI"/>
    <s v="Pto 4 Río Jiménez "/>
    <e v="#NAME?"/>
    <x v="0"/>
    <s v="río"/>
    <n v="2009"/>
    <s v="ago"/>
    <s v="BD Río Jiménez-CSIC/Echeverría-Sáenz 2012"/>
  </r>
  <r>
    <s v="P05"/>
    <x v="6"/>
    <s v="herbicida"/>
    <x v="58"/>
    <n v="0.03"/>
    <s v="CA-S"/>
    <e v="#NAME?"/>
    <x v="0"/>
    <s v="stream"/>
    <n v="2012"/>
    <s v="nov"/>
    <s v="BD Tropica 2017/Ramo et al 2016/Arias-Andrés 2016/Echeverría-Saenz 2016"/>
  </r>
  <r>
    <s v="P05"/>
    <x v="6"/>
    <s v="herbicida"/>
    <x v="99"/>
    <n v="0.1"/>
    <s v="CA-S"/>
    <e v="#NAME?"/>
    <x v="0"/>
    <s v="stream"/>
    <n v="2011"/>
    <s v="ago"/>
    <s v="BD Tropica 2017/Arias-Andrés 2016"/>
  </r>
  <r>
    <s v="P05"/>
    <x v="6"/>
    <s v="herbicida"/>
    <x v="9"/>
    <n v="0.1"/>
    <s v="CA-S"/>
    <e v="#NAME?"/>
    <x v="0"/>
    <s v="stream"/>
    <n v="2011"/>
    <s v="jul"/>
    <s v="BD Tropica 2017/Arias-Andrés 2016"/>
  </r>
  <r>
    <s v="P05"/>
    <x v="6"/>
    <s v="herbicida"/>
    <x v="100"/>
    <n v="0.1"/>
    <s v="CA-S"/>
    <e v="#NAME?"/>
    <x v="0"/>
    <s v="stream"/>
    <n v="2011"/>
    <s v="ago"/>
    <s v="BD Tropica 2017/Ramo et al 2016/Arias-Andrés 2016"/>
  </r>
  <r>
    <s v="P05"/>
    <x v="6"/>
    <s v="herbicida"/>
    <x v="62"/>
    <n v="0.05"/>
    <s v="FC-MAD-02"/>
    <e v="#NAME?"/>
    <x v="0"/>
    <s v="NI"/>
    <n v="2016"/>
    <s v="set"/>
    <s v="DA"/>
  </r>
  <r>
    <s v="P05"/>
    <x v="6"/>
    <s v="herbicida"/>
    <x v="62"/>
    <n v="0.05"/>
    <s v="FC-MAD-02"/>
    <e v="#NAME?"/>
    <x v="0"/>
    <s v="NI"/>
    <n v="2016"/>
    <s v="nov"/>
    <s v="DA"/>
  </r>
  <r>
    <s v="P05"/>
    <x v="6"/>
    <s v="herbicida"/>
    <x v="10"/>
    <n v="0.05"/>
    <s v="FC-MAD-02"/>
    <e v="#NAME?"/>
    <x v="0"/>
    <s v="NI"/>
    <n v="2017"/>
    <s v="feb"/>
    <s v="DA"/>
  </r>
  <r>
    <s v="P05"/>
    <x v="6"/>
    <s v="herbicida"/>
    <x v="56"/>
    <n v="0.05"/>
    <s v="FC-MAD-02"/>
    <e v="#NAME?"/>
    <x v="0"/>
    <s v="NI"/>
    <n v="2017"/>
    <s v="may"/>
    <s v="DA"/>
  </r>
  <r>
    <s v="P05"/>
    <x v="6"/>
    <s v="herbicida"/>
    <x v="29"/>
    <s v="NI"/>
    <s v="FC-TOR-03"/>
    <e v="#NAME?"/>
    <x v="0"/>
    <s v="NI"/>
    <n v="2016"/>
    <s v="set"/>
    <s v="DA"/>
  </r>
  <r>
    <s v="P05"/>
    <x v="6"/>
    <s v="herbicida"/>
    <x v="101"/>
    <s v="NI"/>
    <s v="FC-TOR-04"/>
    <e v="#NAME?"/>
    <x v="0"/>
    <s v="NI"/>
    <n v="2016"/>
    <s v="set"/>
    <s v="DA"/>
  </r>
  <r>
    <s v="P05"/>
    <x v="6"/>
    <s v="herbicida"/>
    <x v="51"/>
    <s v="NI"/>
    <s v="FC-TOR-05"/>
    <e v="#NAME?"/>
    <x v="0"/>
    <s v="NI"/>
    <n v="2016"/>
    <s v="set"/>
    <s v="DA"/>
  </r>
  <r>
    <s v="P05"/>
    <x v="6"/>
    <s v="herbicida"/>
    <x v="102"/>
    <s v="NI"/>
    <s v="FC-TOR-04"/>
    <e v="#NAME?"/>
    <x v="0"/>
    <s v="NI"/>
    <n v="2016"/>
    <s v="nov"/>
    <s v="DA"/>
  </r>
  <r>
    <s v="P05"/>
    <x v="6"/>
    <s v="herbicida"/>
    <x v="90"/>
    <s v="NI"/>
    <s v="FC-TOR-05"/>
    <e v="#NAME?"/>
    <x v="0"/>
    <s v="NI"/>
    <n v="2016"/>
    <s v="nov"/>
    <s v="DA"/>
  </r>
  <r>
    <s v="P05"/>
    <x v="6"/>
    <s v="herbicida"/>
    <x v="73"/>
    <s v="NI"/>
    <s v="FC-TOR-04"/>
    <e v="#NAME?"/>
    <x v="0"/>
    <s v="NI"/>
    <n v="2017"/>
    <s v="feb"/>
    <s v="DA"/>
  </r>
  <r>
    <s v="P05"/>
    <x v="6"/>
    <s v="herbicida"/>
    <x v="103"/>
    <s v="NI"/>
    <s v="FC-TOR-05"/>
    <e v="#NAME?"/>
    <x v="0"/>
    <s v="NI"/>
    <n v="2017"/>
    <s v="feb"/>
    <s v="DA"/>
  </r>
  <r>
    <s v="P05"/>
    <x v="6"/>
    <s v="herbicida"/>
    <x v="104"/>
    <s v="NI"/>
    <s v="FC-TOR-04"/>
    <e v="#NAME?"/>
    <x v="0"/>
    <s v="NI"/>
    <n v="2017"/>
    <s v="may"/>
    <s v="DA"/>
  </r>
  <r>
    <s v="P05"/>
    <x v="6"/>
    <s v="herbicida"/>
    <x v="19"/>
    <s v="NI"/>
    <s v="FC-TOR-05"/>
    <e v="#NAME?"/>
    <x v="0"/>
    <s v="NI"/>
    <n v="2017"/>
    <s v="may"/>
    <s v="DA"/>
  </r>
  <r>
    <s v="P05"/>
    <x v="6"/>
    <s v="herbicida"/>
    <x v="19"/>
    <n v="0.05"/>
    <s v="río Mónico"/>
    <e v="#NAME?"/>
    <x v="2"/>
    <s v="río"/>
    <n v="2012"/>
    <s v="ago"/>
    <s v="BD Cri-Caño Negro; Fournier 2017_x000a_"/>
  </r>
  <r>
    <s v="P05"/>
    <x v="6"/>
    <s v="herbicida"/>
    <x v="62"/>
    <n v="0.1"/>
    <s v="río Mónico"/>
    <e v="#NAME?"/>
    <x v="2"/>
    <s v="río"/>
    <n v="2011"/>
    <s v="jul"/>
    <s v="BD Cri-Caño Negro; Fournier 2017_x000a_"/>
  </r>
  <r>
    <s v="P05"/>
    <x v="6"/>
    <s v="herbicida"/>
    <x v="8"/>
    <n v="0.1"/>
    <s v="río Mónico"/>
    <e v="#NAME?"/>
    <x v="2"/>
    <s v="río"/>
    <n v="2011"/>
    <s v="oct"/>
    <s v="BD Cri-Caño Negro; Fournier 2017_x000a_"/>
  </r>
  <r>
    <s v="P05"/>
    <x v="6"/>
    <s v="herbicida"/>
    <x v="62"/>
    <n v="0.2"/>
    <s v="río Mónico"/>
    <e v="#NAME?"/>
    <x v="2"/>
    <s v="río"/>
    <n v="2010"/>
    <s v="oct"/>
    <s v="BD Cri-Caño Negro; Fournier 2017_x000a_"/>
  </r>
  <r>
    <s v="P05"/>
    <x v="6"/>
    <s v="herbicida"/>
    <x v="72"/>
    <s v="NI"/>
    <s v="CS Palo Verde"/>
    <e v="#NAME?"/>
    <x v="1"/>
    <s v="canal"/>
    <n v="2009"/>
    <s v="ago"/>
    <s v="Mena 2014"/>
  </r>
  <r>
    <s v="P05"/>
    <x v="6"/>
    <s v="herbicida"/>
    <x v="105"/>
    <s v="NI"/>
    <s v="CVT Palo Verde"/>
    <e v="#NAME?"/>
    <x v="1"/>
    <s v="canal"/>
    <n v="2009"/>
    <s v="dic"/>
    <s v="Mena 2014"/>
  </r>
  <r>
    <s v="P05"/>
    <x v="6"/>
    <s v="herbicida"/>
    <x v="106"/>
    <s v="NI"/>
    <s v="CS Palo Verde"/>
    <e v="#NAME?"/>
    <x v="1"/>
    <s v="canal"/>
    <n v="2009"/>
    <s v="dic"/>
    <s v="Mena 2014"/>
  </r>
  <r>
    <s v="P05"/>
    <x v="6"/>
    <s v="herbicida"/>
    <x v="107"/>
    <s v="NI"/>
    <s v="B Palo Verde"/>
    <e v="#NAME?"/>
    <x v="1"/>
    <s v="río"/>
    <n v="2009"/>
    <s v="ago"/>
    <s v="Mena 2014"/>
  </r>
  <r>
    <s v="P05"/>
    <x v="6"/>
    <s v="herbicida"/>
    <x v="108"/>
    <s v="NI"/>
    <s v="CL Palo Verde"/>
    <e v="#NAME?"/>
    <x v="1"/>
    <s v="río"/>
    <n v="2009"/>
    <s v="ago"/>
    <s v="Mena 2014"/>
  </r>
  <r>
    <s v="P05"/>
    <x v="6"/>
    <s v="herbicida"/>
    <x v="109"/>
    <s v="NI"/>
    <s v="B Palo Verde"/>
    <e v="#NAME?"/>
    <x v="1"/>
    <s v="río"/>
    <n v="2009"/>
    <s v="dic"/>
    <s v="Mena 2014"/>
  </r>
  <r>
    <s v="P05"/>
    <x v="6"/>
    <s v="herbicida"/>
    <x v="106"/>
    <s v="NI"/>
    <s v="CL Palo Verde"/>
    <e v="#NAME?"/>
    <x v="1"/>
    <s v="río"/>
    <n v="2009"/>
    <s v="dic"/>
    <s v="Mena 2014"/>
  </r>
  <r>
    <s v="P49"/>
    <x v="7"/>
    <s v="insecticida"/>
    <x v="15"/>
    <n v="0.05"/>
    <s v="FC-MAD-02"/>
    <e v="#NAME?"/>
    <x v="0"/>
    <s v="NI"/>
    <n v="2016"/>
    <s v="set"/>
    <s v="DA"/>
  </r>
  <r>
    <s v="P49"/>
    <x v="7"/>
    <s v="insecticida"/>
    <x v="24"/>
    <n v="0.05"/>
    <s v="FC-MAD-02"/>
    <e v="#NAME?"/>
    <x v="0"/>
    <s v="NI"/>
    <n v="2016"/>
    <s v="nov"/>
    <s v="DA"/>
  </r>
  <r>
    <s v="P49"/>
    <x v="7"/>
    <s v="insecticida"/>
    <x v="20"/>
    <n v="0.05"/>
    <s v="FC-MAD-02"/>
    <e v="#NAME?"/>
    <x v="0"/>
    <s v="NI"/>
    <n v="2017"/>
    <s v="feb"/>
    <s v="DA"/>
  </r>
  <r>
    <s v="P49"/>
    <x v="7"/>
    <s v="insecticida"/>
    <x v="34"/>
    <n v="0.05"/>
    <s v="FC-MAD-02"/>
    <e v="#NAME?"/>
    <x v="0"/>
    <s v="NI"/>
    <n v="2017"/>
    <s v="may"/>
    <s v="DA"/>
  </r>
  <r>
    <s v="P49"/>
    <x v="7"/>
    <s v="insecticida"/>
    <x v="15"/>
    <s v="NI"/>
    <s v="FC-TOR-04"/>
    <e v="#NAME?"/>
    <x v="0"/>
    <s v="NI"/>
    <n v="2017"/>
    <s v="feb"/>
    <s v="DA"/>
  </r>
  <r>
    <s v="P49"/>
    <x v="7"/>
    <s v="insecticida"/>
    <x v="15"/>
    <s v="NI"/>
    <s v="FC-TOR-05"/>
    <e v="#NAME?"/>
    <x v="0"/>
    <s v="NI"/>
    <n v="2017"/>
    <s v="feb"/>
    <s v="DA"/>
  </r>
  <r>
    <s v="P06"/>
    <x v="8"/>
    <s v="herbicida"/>
    <x v="35"/>
    <n v="0.1"/>
    <s v="RMD-F "/>
    <e v="#NAME?"/>
    <x v="0"/>
    <s v="río"/>
    <n v="2012"/>
    <s v="nov"/>
    <s v="BD Tropica 2017/Ramo et al 2016/Arias-Andrés 2016/Echeverría-Saenz 2016"/>
  </r>
  <r>
    <s v="P07"/>
    <x v="9"/>
    <s v="insecticida"/>
    <x v="103"/>
    <n v="0.1"/>
    <s v="URMD-CPama"/>
    <e v="#NAME?"/>
    <x v="0"/>
    <s v="río"/>
    <n v="2012"/>
    <s v="nov"/>
    <s v="BD Tropica 2017/Arias-Andrés 2016/Echeverría-Saenz 2016"/>
  </r>
  <r>
    <s v="P07"/>
    <x v="9"/>
    <s v="insecticida"/>
    <x v="110"/>
    <n v="0.1"/>
    <s v="RMD-F "/>
    <e v="#NAME?"/>
    <x v="0"/>
    <s v="río"/>
    <n v="2012"/>
    <s v="nov"/>
    <s v="BD Tropica 2017/Ramo et al 2016/Arias-Andrés 2016/Echeverría-Saenz 2016"/>
  </r>
  <r>
    <s v="P07"/>
    <x v="9"/>
    <s v="insecticida"/>
    <x v="58"/>
    <n v="0.1"/>
    <s v="RMD-F "/>
    <e v="#NAME?"/>
    <x v="0"/>
    <s v="río"/>
    <n v="2011"/>
    <s v="oct"/>
    <s v="BD Tropica 2017/Ramo et al 2016/Arias-Andrés 2016/Echeverría-Saenz 2016"/>
  </r>
  <r>
    <s v="P07"/>
    <x v="9"/>
    <s v="insecticida"/>
    <x v="58"/>
    <n v="0.1"/>
    <s v="URMD-CPama"/>
    <e v="#NAME?"/>
    <x v="0"/>
    <s v="río"/>
    <n v="2011"/>
    <s v="oct"/>
    <s v="BD Tropica 2017/Ramo et al 2016/Arias-Andrés 2016/Echeverría-Saenz 2016"/>
  </r>
  <r>
    <s v="P07"/>
    <x v="9"/>
    <s v="insecticida"/>
    <x v="58"/>
    <n v="0.1"/>
    <s v="RMD-F "/>
    <e v="#NAME?"/>
    <x v="0"/>
    <s v="río"/>
    <n v="2011"/>
    <s v="oct"/>
    <s v="BD Tropica 2017/Ramo et al 2016/Arias-Andrés 2016/Echeverría-Saenz 2016"/>
  </r>
  <r>
    <s v="P07"/>
    <x v="9"/>
    <s v="insecticida"/>
    <x v="12"/>
    <n v="0.1"/>
    <s v="RMD-F "/>
    <e v="#NAME?"/>
    <x v="0"/>
    <s v="río"/>
    <n v="2011"/>
    <s v="oct"/>
    <s v="BD Tropica 2017/Ramo et al 2016/Arias-Andrés 2016/Echeverría-Saenz 2016"/>
  </r>
  <r>
    <s v="P07"/>
    <x v="9"/>
    <s v="insecticida"/>
    <x v="22"/>
    <n v="0.1"/>
    <s v="URMD-CPama"/>
    <e v="#NAME?"/>
    <x v="0"/>
    <s v="río"/>
    <n v="2011"/>
    <s v="oct"/>
    <s v="BD Tropica 2017/Ramo et al 2016/Arias-Andrés 2016/Echeverría-Saenz 2016"/>
  </r>
  <r>
    <s v="P07"/>
    <x v="9"/>
    <s v="insecticida"/>
    <x v="111"/>
    <n v="0.2"/>
    <s v="Pto 7 Santa Clara "/>
    <e v="#NAME?"/>
    <x v="0"/>
    <s v="río"/>
    <n v="2010"/>
    <s v="jun"/>
    <s v="BD Río Jiménez-LAREP/Echeverría-Sáenz 2012"/>
  </r>
  <r>
    <s v="P07"/>
    <x v="9"/>
    <s v="insecticida"/>
    <x v="24"/>
    <n v="0.2"/>
    <s v="Pto 4 Río Jiménez "/>
    <e v="#NAME?"/>
    <x v="0"/>
    <s v="río"/>
    <n v="2010"/>
    <s v="jun"/>
    <s v="BD Río Jiménez-LAREP/Echeverría-Sáenz 2012"/>
  </r>
  <r>
    <s v="P07"/>
    <x v="9"/>
    <s v="insecticida"/>
    <x v="24"/>
    <n v="0.2"/>
    <s v="Pto 5 Río Limbo "/>
    <e v="#NAME?"/>
    <x v="0"/>
    <s v="río"/>
    <n v="2010"/>
    <s v="jun"/>
    <s v="BD Río Jiménez-LAREP/Echeverría-Sáenz 2012"/>
  </r>
  <r>
    <s v="P07"/>
    <x v="9"/>
    <s v="insecticida"/>
    <x v="62"/>
    <n v="0.2"/>
    <s v="Pto 6 Río Jiménez Duacarí "/>
    <e v="#NAME?"/>
    <x v="0"/>
    <s v="río"/>
    <n v="2010"/>
    <s v="jun"/>
    <s v="BD Río Jiménez-LAREP/Echeverría-Sáenz 2012"/>
  </r>
  <r>
    <s v="P07"/>
    <x v="9"/>
    <s v="insecticida"/>
    <x v="62"/>
    <n v="0.2"/>
    <s v="Pto 7 Santa Clara "/>
    <e v="#NAME?"/>
    <x v="0"/>
    <s v="río"/>
    <n v="2009"/>
    <s v="oct"/>
    <s v="BD Río Jiménez-LAREP/Echeverría-Sáenz 2012"/>
  </r>
  <r>
    <s v="P07"/>
    <x v="9"/>
    <s v="insecticida"/>
    <x v="22"/>
    <n v="0.2"/>
    <s v="Pto 4 Río Jiménez "/>
    <e v="#NAME?"/>
    <x v="0"/>
    <s v="río"/>
    <n v="2010"/>
    <s v="oct"/>
    <s v="BD Río Jiménez-LAREP/Echeverría-Sáenz 2012"/>
  </r>
  <r>
    <s v="P07"/>
    <x v="9"/>
    <s v="insecticida"/>
    <x v="112"/>
    <n v="0.1"/>
    <s v="CA-S"/>
    <e v="#NAME?"/>
    <x v="0"/>
    <s v="stream"/>
    <n v="2011"/>
    <s v="ago"/>
    <s v="BD Tropica 2017/Arias-Andrés 2016"/>
  </r>
  <r>
    <s v="P07"/>
    <x v="9"/>
    <s v="insecticida"/>
    <x v="49"/>
    <n v="0.1"/>
    <s v="CA-S"/>
    <e v="#NAME?"/>
    <x v="0"/>
    <s v="stream"/>
    <n v="2010"/>
    <s v="feb"/>
    <s v="BD Tropica 2017/Arias-Andrés 2016"/>
  </r>
  <r>
    <s v="P07"/>
    <x v="9"/>
    <s v="insecticida"/>
    <x v="26"/>
    <n v="0.1"/>
    <s v="CA-S"/>
    <e v="#NAME?"/>
    <x v="0"/>
    <s v="stream"/>
    <n v="2010"/>
    <s v="feb"/>
    <s v="BD Tropica 2017/Arias-Andrés 2016"/>
  </r>
  <r>
    <s v="P07"/>
    <x v="9"/>
    <s v="insecticida"/>
    <x v="12"/>
    <n v="0.1"/>
    <s v="CA-S"/>
    <e v="#NAME?"/>
    <x v="0"/>
    <s v="stream"/>
    <n v="2011"/>
    <s v="mar"/>
    <s v="BD Tropica 2017/Arias-Andrés 2016"/>
  </r>
  <r>
    <s v="P07"/>
    <x v="9"/>
    <s v="insecticida"/>
    <x v="26"/>
    <n v="0.1"/>
    <s v="CA-S"/>
    <e v="#NAME?"/>
    <x v="0"/>
    <s v="stream"/>
    <n v="2009"/>
    <s v="oct"/>
    <s v="BD Tropica 2017/Arias-Andrés 2016/Diepens 2013"/>
  </r>
  <r>
    <s v="P07"/>
    <x v="9"/>
    <s v="insecticida"/>
    <x v="58"/>
    <n v="0.1"/>
    <s v="CA-S"/>
    <e v="#NAME?"/>
    <x v="0"/>
    <s v="stream"/>
    <n v="2012"/>
    <s v="feb"/>
    <s v="BD Tropica 2017/Arias-Andrés 2016/Echeverría-Saenz 2016"/>
  </r>
  <r>
    <s v="P07"/>
    <x v="9"/>
    <s v="insecticida"/>
    <x v="30"/>
    <n v="0.1"/>
    <s v="CA-S"/>
    <e v="#NAME?"/>
    <x v="0"/>
    <s v="stream"/>
    <n v="2012"/>
    <s v="oct"/>
    <s v="BD Tropica 2017/Ramo et al 2016/Arias-Andrés 2016/Echeverría-Saenz 2016"/>
  </r>
  <r>
    <s v="P07"/>
    <x v="9"/>
    <s v="insecticida"/>
    <x v="113"/>
    <n v="0.1"/>
    <s v="CA-S"/>
    <e v="#NAME?"/>
    <x v="0"/>
    <s v="stream"/>
    <n v="2011"/>
    <s v="nov"/>
    <s v="BD Tropica 2017/Ramo et al 2016/Arias-Andrés 2016/Echeverría-Saenz 2016"/>
  </r>
  <r>
    <s v="P07"/>
    <x v="9"/>
    <s v="insecticida"/>
    <x v="22"/>
    <n v="0.1"/>
    <s v="CA-S"/>
    <e v="#NAME?"/>
    <x v="0"/>
    <s v="stream"/>
    <n v="2012"/>
    <s v="nov"/>
    <s v="BD Tropica 2017/Ramo et al 2016/Arias-Andrés 2016/Echeverría-Saenz 2016"/>
  </r>
  <r>
    <s v="P07"/>
    <x v="9"/>
    <s v="insecticida"/>
    <x v="62"/>
    <n v="0.05"/>
    <s v="FC-MAD-02"/>
    <e v="#NAME?"/>
    <x v="0"/>
    <s v="NI"/>
    <n v="2017"/>
    <s v="feb"/>
    <s v="DA"/>
  </r>
  <r>
    <s v="P07"/>
    <x v="9"/>
    <s v="insecticida"/>
    <x v="8"/>
    <n v="0.05"/>
    <s v="FC-MAD-02"/>
    <e v="#NAME?"/>
    <x v="0"/>
    <s v="NI"/>
    <n v="2017"/>
    <s v="may"/>
    <s v="DA"/>
  </r>
  <r>
    <s v="P08"/>
    <x v="10"/>
    <s v="fungicida"/>
    <x v="114"/>
    <s v="NI"/>
    <s v="Plantón abajo"/>
    <e v="#NAME?"/>
    <x v="3"/>
    <s v="quebrada"/>
    <n v="2007"/>
    <s v="ago"/>
    <s v="BD Pacayas/Fournier 2010"/>
  </r>
  <r>
    <s v="P08"/>
    <x v="10"/>
    <s v="fungicida"/>
    <x v="35"/>
    <s v="NI"/>
    <s v="Drenaje naciente Tica"/>
    <e v="#NAME?"/>
    <x v="3"/>
    <s v="quebrada"/>
    <n v="2007"/>
    <s v="ago"/>
    <s v="BD Pacayas/Fournier 2010"/>
  </r>
  <r>
    <s v="P09"/>
    <x v="11"/>
    <s v="insecticida"/>
    <x v="115"/>
    <s v="NI"/>
    <s v="Drenaje naciente Tica"/>
    <e v="#NAME?"/>
    <x v="3"/>
    <s v="quebrada"/>
    <n v="2007"/>
    <s v="ago"/>
    <s v="BD Pacayas/Fournier 2010"/>
  </r>
  <r>
    <s v="P09"/>
    <x v="11"/>
    <s v="insecticida"/>
    <x v="62"/>
    <s v="NI"/>
    <s v="Plantón abajo"/>
    <e v="#NAME?"/>
    <x v="3"/>
    <s v="quebrada"/>
    <n v="2007"/>
    <s v="ago"/>
    <s v="BD Pacayas/Fournier 2010"/>
  </r>
  <r>
    <s v="P09"/>
    <x v="11"/>
    <s v="insecticida"/>
    <x v="116"/>
    <n v="0.1"/>
    <s v="RMD"/>
    <e v="#NAME?"/>
    <x v="0"/>
    <s v="río"/>
    <n v="2010"/>
    <s v="ago"/>
    <s v="BD Tropica 2017/Arias-Andrés 2016"/>
  </r>
  <r>
    <s v="P09"/>
    <x v="11"/>
    <s v="insecticida"/>
    <x v="117"/>
    <s v="NI"/>
    <s v="Pto 5 Río Limbo "/>
    <e v="#NAME?"/>
    <x v="0"/>
    <s v="río"/>
    <n v="2009"/>
    <s v="ago"/>
    <s v="BD Río Jiménez-CSIC/Echeverría-Sáenz 2012"/>
  </r>
  <r>
    <s v="P09"/>
    <x v="11"/>
    <s v="insecticida"/>
    <x v="118"/>
    <n v="0.1"/>
    <s v="CA-S"/>
    <e v="#NAME?"/>
    <x v="0"/>
    <s v="stream"/>
    <n v="2010"/>
    <s v="may"/>
    <s v="BD Tropica 2017/Arias-Andrés 2016"/>
  </r>
  <r>
    <s v="P09"/>
    <x v="11"/>
    <s v="insecticida"/>
    <x v="119"/>
    <n v="0.1"/>
    <s v="CA-S"/>
    <e v="#NAME?"/>
    <x v="0"/>
    <s v="stream"/>
    <n v="2010"/>
    <s v="may"/>
    <s v="BD Tropica 2017/Arias-Andrés 2016"/>
  </r>
  <r>
    <s v="P09"/>
    <x v="11"/>
    <s v="insecticida"/>
    <x v="120"/>
    <n v="0.1"/>
    <s v="CA-S"/>
    <e v="#NAME?"/>
    <x v="0"/>
    <s v="stream"/>
    <n v="2010"/>
    <s v="nov"/>
    <s v="BD Tropica 2017/Arias-Andrés 2016"/>
  </r>
  <r>
    <s v="P09"/>
    <x v="11"/>
    <s v="insecticida"/>
    <x v="24"/>
    <n v="0.1"/>
    <s v="CA-S"/>
    <e v="#NAME?"/>
    <x v="0"/>
    <s v="stream"/>
    <n v="2010"/>
    <s v="feb"/>
    <s v="BD Tropica 2017/Arias-Andrés 2016"/>
  </r>
  <r>
    <s v="P09"/>
    <x v="11"/>
    <s v="insecticida"/>
    <x v="83"/>
    <n v="0.1"/>
    <s v="CA-S"/>
    <e v="#NAME?"/>
    <x v="0"/>
    <s v="stream"/>
    <n v="2010"/>
    <s v="ago"/>
    <s v="BD Tropica 2017/Arias-Andrés 2016"/>
  </r>
  <r>
    <s v="P09"/>
    <x v="11"/>
    <s v="insecticida"/>
    <x v="50"/>
    <n v="0.1"/>
    <s v="CA-S"/>
    <e v="#NAME?"/>
    <x v="0"/>
    <s v="stream"/>
    <n v="2010"/>
    <s v="ago"/>
    <s v="BD Tropica 2017/Arias-Andrés 2016"/>
  </r>
  <r>
    <s v="P09"/>
    <x v="11"/>
    <s v="insecticida"/>
    <x v="27"/>
    <n v="0.1"/>
    <s v="CA-S"/>
    <e v="#NAME?"/>
    <x v="0"/>
    <s v="stream"/>
    <n v="2010"/>
    <s v="may"/>
    <s v="BD Tropica 2017/Arias-Andrés 2016"/>
  </r>
  <r>
    <s v="P09"/>
    <x v="11"/>
    <s v="insecticida"/>
    <x v="27"/>
    <n v="0.1"/>
    <s v="CA-S"/>
    <e v="#NAME?"/>
    <x v="0"/>
    <s v="stream"/>
    <n v="2010"/>
    <s v="jul"/>
    <s v="BD Tropica 2017/Arias-Andrés 2016"/>
  </r>
  <r>
    <s v="P09"/>
    <x v="11"/>
    <s v="insecticida"/>
    <x v="28"/>
    <n v="0.1"/>
    <s v="CA-S"/>
    <e v="#NAME?"/>
    <x v="0"/>
    <s v="stream"/>
    <n v="2009"/>
    <s v="dic"/>
    <s v="BD Tropica 2017/Arias-Andrés 2016"/>
  </r>
  <r>
    <s v="P09"/>
    <x v="11"/>
    <s v="insecticida"/>
    <x v="121"/>
    <n v="0.1"/>
    <s v="CA-S"/>
    <e v="#NAME?"/>
    <x v="0"/>
    <s v="stream"/>
    <n v="2009"/>
    <s v="oct"/>
    <s v="BD Tropica 2017/Arias-Andrés 2016/Diepens 2013"/>
  </r>
  <r>
    <s v="P10"/>
    <x v="12"/>
    <s v="fungicida"/>
    <x v="122"/>
    <s v="NI"/>
    <s v="Ref 1 Santa Clara "/>
    <e v="#NAME?"/>
    <x v="0"/>
    <s v="río"/>
    <n v="2009"/>
    <s v="ago"/>
    <s v="BD Río Jiménez-CSIC/Echeverría-Sáenz 2012"/>
  </r>
  <r>
    <s v="P10"/>
    <x v="12"/>
    <s v="fungicida"/>
    <x v="123"/>
    <s v="NI"/>
    <s v="Ref 2. Molino "/>
    <e v="#NAME?"/>
    <x v="0"/>
    <s v="río"/>
    <n v="2009"/>
    <s v="oct"/>
    <s v="BD Río Jiménez-CSIC/Echeverría-Sáenz 2012"/>
  </r>
  <r>
    <s v="P10"/>
    <x v="12"/>
    <s v="fungicida"/>
    <x v="124"/>
    <s v="NI"/>
    <s v="Pto 4 Río Jiménez "/>
    <e v="#NAME?"/>
    <x v="0"/>
    <s v="río"/>
    <n v="2009"/>
    <s v="ago"/>
    <s v="BD Río Jiménez-CSIC/Echeverría-Sáenz 2012"/>
  </r>
  <r>
    <s v="P10"/>
    <x v="12"/>
    <s v="fungicida"/>
    <x v="125"/>
    <s v="NI"/>
    <s v="Pto 7 Santa Clara "/>
    <e v="#NAME?"/>
    <x v="0"/>
    <s v="río"/>
    <n v="2009"/>
    <s v="ago"/>
    <s v="BD Río Jiménez-CSIC/Echeverría-Sáenz 2012"/>
  </r>
  <r>
    <s v="P10"/>
    <x v="12"/>
    <s v="fungicida"/>
    <x v="126"/>
    <s v="NI"/>
    <s v="Pto 5 Río Limbo "/>
    <e v="#NAME?"/>
    <x v="0"/>
    <s v="río"/>
    <n v="2009"/>
    <s v="ago"/>
    <s v="BD Río Jiménez-CSIC/Echeverría-Sáenz 2012"/>
  </r>
  <r>
    <s v="P10"/>
    <x v="12"/>
    <s v="fungicida"/>
    <x v="127"/>
    <s v="NI"/>
    <s v="Ref 3 Río Jiménez "/>
    <e v="#NAME?"/>
    <x v="0"/>
    <s v="río"/>
    <n v="2009"/>
    <s v="oct"/>
    <s v="BD Río Jiménez-CSIC/Echeverría-Sáenz 2012"/>
  </r>
  <r>
    <s v="P10"/>
    <x v="12"/>
    <s v="fungicida"/>
    <x v="128"/>
    <s v="NI"/>
    <s v="Pto 5 Río Limbo "/>
    <e v="#NAME?"/>
    <x v="0"/>
    <s v="río"/>
    <n v="2009"/>
    <s v="oct"/>
    <s v="BD Río Jiménez-CSIC/Echeverría-Sáenz 2012"/>
  </r>
  <r>
    <s v="P10"/>
    <x v="12"/>
    <s v="fungicida"/>
    <x v="129"/>
    <s v="NI"/>
    <s v="CVT Palo Verde"/>
    <e v="#NAME?"/>
    <x v="1"/>
    <s v="canal"/>
    <n v="2009"/>
    <s v="dic"/>
    <s v="Mena 2014"/>
  </r>
  <r>
    <s v="P10"/>
    <x v="12"/>
    <s v="fungicida"/>
    <x v="7"/>
    <s v="NI"/>
    <s v="CS Palo Verde"/>
    <e v="#NAME?"/>
    <x v="1"/>
    <s v="canal"/>
    <n v="2009"/>
    <s v="dic"/>
    <s v="Mena 2014"/>
  </r>
  <r>
    <s v="P10"/>
    <x v="12"/>
    <s v="fungicida"/>
    <x v="130"/>
    <s v="NI"/>
    <s v="B Palo Verde"/>
    <e v="#NAME?"/>
    <x v="1"/>
    <s v="río"/>
    <n v="2009"/>
    <s v="ago"/>
    <s v="Mena 2014"/>
  </r>
  <r>
    <s v="P10"/>
    <x v="12"/>
    <s v="fungicida"/>
    <x v="105"/>
    <s v="NI"/>
    <s v="CL Palo Verde"/>
    <e v="#NAME?"/>
    <x v="1"/>
    <s v="río"/>
    <n v="2009"/>
    <s v="ago"/>
    <s v="Mena 2014"/>
  </r>
  <r>
    <s v="P10"/>
    <x v="12"/>
    <s v="fungicida"/>
    <x v="106"/>
    <s v="NI"/>
    <s v="B Palo Verde"/>
    <e v="#NAME?"/>
    <x v="1"/>
    <s v="río"/>
    <n v="2009"/>
    <s v="dic"/>
    <s v="Mena 2014"/>
  </r>
  <r>
    <s v="P11"/>
    <x v="13"/>
    <s v="insecticida"/>
    <x v="131"/>
    <s v="NI"/>
    <s v="Pto 7 Santa Clara "/>
    <e v="#NAME?"/>
    <x v="0"/>
    <s v="río"/>
    <n v="2009"/>
    <s v="ago"/>
    <s v="BD Río Jiménez-CSIC/Echeverría-Sáenz 2012"/>
  </r>
  <r>
    <s v="P11"/>
    <x v="13"/>
    <s v="insecticida"/>
    <x v="132"/>
    <s v="NI"/>
    <s v="Pto 7 Santa Clara "/>
    <e v="#NAME?"/>
    <x v="0"/>
    <s v="río"/>
    <n v="2009"/>
    <s v="oct"/>
    <s v="BD Río Jiménez-CSIC/Echeverría-Sáenz 2012"/>
  </r>
  <r>
    <s v="P11"/>
    <x v="13"/>
    <s v="insecticida"/>
    <x v="133"/>
    <s v="NI"/>
    <s v="Pto 6 Río Jiménez Duacarí "/>
    <e v="#NAME?"/>
    <x v="0"/>
    <s v="río"/>
    <n v="2009"/>
    <s v="ago"/>
    <s v="BD Río Jiménez-CSIC/Echeverría-Sáenz 2012"/>
  </r>
  <r>
    <s v="P11"/>
    <x v="13"/>
    <s v="insecticida"/>
    <x v="134"/>
    <s v="NI"/>
    <s v="Pto 4 Río Jiménez "/>
    <e v="#NAME?"/>
    <x v="0"/>
    <s v="río"/>
    <n v="2009"/>
    <s v="oct"/>
    <s v="BD Río Jiménez-CSIC/Echeverría-Sáenz 2012"/>
  </r>
  <r>
    <s v="P11"/>
    <x v="13"/>
    <s v="insecticida"/>
    <x v="135"/>
    <s v="NI"/>
    <s v="Ref 1 Santa Clara "/>
    <e v="#NAME?"/>
    <x v="0"/>
    <s v="río"/>
    <n v="2009"/>
    <s v="ago"/>
    <s v="BD Río Jiménez-CSIC/Echeverría-Sáenz 2012"/>
  </r>
  <r>
    <s v="P11"/>
    <x v="13"/>
    <s v="insecticida"/>
    <x v="136"/>
    <s v="NI"/>
    <s v="Pto 5 Río Limbo "/>
    <e v="#NAME?"/>
    <x v="0"/>
    <s v="río"/>
    <n v="2009"/>
    <s v="oct"/>
    <s v="BD Río Jiménez-CSIC/Echeverría-Sáenz 2012"/>
  </r>
  <r>
    <s v="P11"/>
    <x v="13"/>
    <s v="insecticida"/>
    <x v="137"/>
    <s v="NI"/>
    <s v="CS Palo Verde"/>
    <e v="#NAME?"/>
    <x v="1"/>
    <s v="canal"/>
    <n v="2009"/>
    <s v="dic"/>
    <s v="Mena 2014"/>
  </r>
  <r>
    <s v="P11"/>
    <x v="13"/>
    <s v="insecticida"/>
    <x v="137"/>
    <s v="NI"/>
    <s v="CVT Palo Verde"/>
    <e v="#NAME?"/>
    <x v="1"/>
    <s v="canal"/>
    <n v="2009"/>
    <s v="dic"/>
    <s v="Mena 2014"/>
  </r>
  <r>
    <s v="P11"/>
    <x v="13"/>
    <s v="insecticida"/>
    <x v="138"/>
    <s v="NI"/>
    <s v="CL Palo Verde"/>
    <e v="#NAME?"/>
    <x v="1"/>
    <s v="río"/>
    <n v="2009"/>
    <s v="ago"/>
    <s v="Mena 2014"/>
  </r>
  <r>
    <s v="P11"/>
    <x v="13"/>
    <s v="insecticida"/>
    <x v="129"/>
    <s v="NI"/>
    <s v="B Palo Verde"/>
    <e v="#NAME?"/>
    <x v="1"/>
    <s v="río"/>
    <n v="2009"/>
    <s v="ago"/>
    <s v="Mena 2014"/>
  </r>
  <r>
    <s v="P11"/>
    <x v="13"/>
    <s v="insecticida"/>
    <x v="129"/>
    <s v="NI"/>
    <s v="CL Palo Verde"/>
    <e v="#NAME?"/>
    <x v="1"/>
    <s v="río"/>
    <n v="2009"/>
    <s v="dic"/>
    <s v="Mena 2014"/>
  </r>
  <r>
    <s v="P11"/>
    <x v="13"/>
    <s v="insecticida"/>
    <x v="106"/>
    <s v="NI"/>
    <s v="B Palo Verde"/>
    <e v="#NAME?"/>
    <x v="1"/>
    <s v="río"/>
    <n v="2009"/>
    <s v="dic"/>
    <s v="Mena 2014"/>
  </r>
  <r>
    <s v="P12"/>
    <x v="14"/>
    <s v="fungicida"/>
    <x v="139"/>
    <s v="NI"/>
    <s v="Plantón abajo"/>
    <e v="#NAME?"/>
    <x v="3"/>
    <s v="quebrada"/>
    <n v="2007"/>
    <s v="nov"/>
    <s v="BD Pacayas/Fournier 2010"/>
  </r>
  <r>
    <s v="P12"/>
    <x v="14"/>
    <s v="fungicida"/>
    <x v="140"/>
    <s v="NI"/>
    <s v="Pacayas Arriba"/>
    <e v="#NAME?"/>
    <x v="3"/>
    <s v="quebrada"/>
    <n v="2009"/>
    <s v="nov"/>
    <s v="BD Pacayas/Fournier 2010"/>
  </r>
  <r>
    <s v="P12"/>
    <x v="14"/>
    <s v="fungicida"/>
    <x v="112"/>
    <s v="NI"/>
    <s v="Pacayas medio"/>
    <e v="#NAME?"/>
    <x v="3"/>
    <s v="quebrada"/>
    <n v="2007"/>
    <s v="nov"/>
    <s v="BD Pacayas/Fournier 2010"/>
  </r>
  <r>
    <s v="P12"/>
    <x v="14"/>
    <s v="fungicida"/>
    <x v="87"/>
    <s v="NI"/>
    <s v="Pacayas abajo"/>
    <e v="#NAME?"/>
    <x v="3"/>
    <s v="quebrada"/>
    <n v="2007"/>
    <s v="ago"/>
    <s v="BD Pacayas/Fournier 2010"/>
  </r>
  <r>
    <s v="P12"/>
    <x v="14"/>
    <s v="fungicida"/>
    <x v="141"/>
    <s v="NI"/>
    <s v="Plantón medio"/>
    <e v="#NAME?"/>
    <x v="3"/>
    <s v="quebrada"/>
    <n v="2007"/>
    <s v="may"/>
    <s v="BD Pacayas/Fournier 2010"/>
  </r>
  <r>
    <s v="P12"/>
    <x v="14"/>
    <s v="fungicida"/>
    <x v="142"/>
    <s v="NI"/>
    <s v="Drenaje naciente Tica"/>
    <e v="#NAME?"/>
    <x v="3"/>
    <s v="quebrada"/>
    <n v="2007"/>
    <s v="nov"/>
    <s v="BD Pacayas/Fournier 2010"/>
  </r>
  <r>
    <s v="P12"/>
    <x v="14"/>
    <s v="fungicida"/>
    <x v="44"/>
    <s v="NI"/>
    <s v="Plantón abajo"/>
    <e v="#NAME?"/>
    <x v="3"/>
    <s v="quebrada"/>
    <n v="2007"/>
    <s v="ago"/>
    <s v="BD Pacayas/Fournier 2010"/>
  </r>
  <r>
    <s v="P12"/>
    <x v="14"/>
    <s v="fungicida"/>
    <x v="44"/>
    <s v="NI"/>
    <s v="Plantón Arriba"/>
    <e v="#NAME?"/>
    <x v="3"/>
    <s v="quebrada"/>
    <n v="2008"/>
    <s v="may"/>
    <s v="BD Pacayas/Fournier 2010"/>
  </r>
  <r>
    <s v="P12"/>
    <x v="14"/>
    <s v="fungicida"/>
    <x v="31"/>
    <s v="NI"/>
    <s v="Plantón abajo"/>
    <e v="#NAME?"/>
    <x v="3"/>
    <s v="quebrada"/>
    <n v="2007"/>
    <s v="may"/>
    <s v="BD Pacayas/Fournier 2010"/>
  </r>
  <r>
    <s v="P12"/>
    <x v="14"/>
    <s v="fungicida"/>
    <x v="24"/>
    <s v="NI"/>
    <s v="Plantón medio"/>
    <e v="#NAME?"/>
    <x v="3"/>
    <s v="quebrada"/>
    <n v="2007"/>
    <s v="nov"/>
    <s v="BD Pacayas/Fournier 2010"/>
  </r>
  <r>
    <s v="P12"/>
    <x v="14"/>
    <s v="fungicida"/>
    <x v="49"/>
    <s v="NI"/>
    <s v="Pacayas abajo"/>
    <e v="#NAME?"/>
    <x v="3"/>
    <s v="quebrada"/>
    <n v="2008"/>
    <s v="ago"/>
    <s v="BD Pacayas/Fournier 2010"/>
  </r>
  <r>
    <s v="P12"/>
    <x v="14"/>
    <s v="fungicida"/>
    <x v="25"/>
    <s v="NI"/>
    <s v="Drenaje naciente Tica"/>
    <e v="#NAME?"/>
    <x v="3"/>
    <s v="quebrada"/>
    <n v="2007"/>
    <s v="ago"/>
    <s v="BD Pacayas/Fournier 2010"/>
  </r>
  <r>
    <s v="P12"/>
    <x v="14"/>
    <s v="fungicida"/>
    <x v="25"/>
    <s v="NI"/>
    <s v="Plantón Arriba"/>
    <e v="#NAME?"/>
    <x v="3"/>
    <s v="quebrada"/>
    <n v="2007"/>
    <s v="nov"/>
    <s v="BD Pacayas/Fournier 2010"/>
  </r>
  <r>
    <s v="P12"/>
    <x v="14"/>
    <s v="fungicida"/>
    <x v="9"/>
    <s v="NI"/>
    <s v="Pacayas Arriba"/>
    <e v="#NAME?"/>
    <x v="3"/>
    <s v="quebrada"/>
    <n v="2008"/>
    <s v="ago"/>
    <s v="BD Pacayas/Fournier 2010"/>
  </r>
  <r>
    <s v="P12"/>
    <x v="14"/>
    <s v="fungicida"/>
    <x v="143"/>
    <s v="NI"/>
    <s v="Plantón Arriba"/>
    <e v="#NAME?"/>
    <x v="3"/>
    <s v="quebrada"/>
    <n v="2008"/>
    <s v="ago"/>
    <s v="BD Pacayas/Fournier 2010"/>
  </r>
  <r>
    <s v="P12"/>
    <x v="14"/>
    <s v="fungicida"/>
    <x v="144"/>
    <s v="NI"/>
    <s v="Tanque Municipal Lourdes Pacacas"/>
    <e v="#NAME?"/>
    <x v="3"/>
    <s v="quebrada"/>
    <n v="2009"/>
    <s v="nov"/>
    <s v="BD Pacayas/Fournier 2010"/>
  </r>
  <r>
    <s v="P12"/>
    <x v="14"/>
    <s v="fungicida"/>
    <x v="62"/>
    <s v="NI"/>
    <s v="Pacayas Arriba"/>
    <e v="#NAME?"/>
    <x v="3"/>
    <s v="quebrada"/>
    <n v="2007"/>
    <s v="nov"/>
    <s v="BD Pacayas/Fournier 2010"/>
  </r>
  <r>
    <s v="P12"/>
    <x v="14"/>
    <s v="fungicida"/>
    <x v="21"/>
    <s v="NI"/>
    <s v="Plantón medio"/>
    <e v="#NAME?"/>
    <x v="3"/>
    <s v="quebrada"/>
    <n v="2008"/>
    <s v="may"/>
    <s v="BD Pacayas/Fournier 2010"/>
  </r>
  <r>
    <s v="P12"/>
    <x v="14"/>
    <s v="fungicida"/>
    <x v="11"/>
    <s v="NI"/>
    <s v="Pacayas arriba"/>
    <e v="#NAME?"/>
    <x v="3"/>
    <s v="quebrada"/>
    <n v="2007"/>
    <s v="may"/>
    <s v="BD Pacayas/Fournier 2010"/>
  </r>
  <r>
    <s v="P12"/>
    <x v="14"/>
    <s v="fungicida"/>
    <x v="12"/>
    <s v="NI"/>
    <s v="Plantón abajo"/>
    <e v="#NAME?"/>
    <x v="3"/>
    <s v="quebrada"/>
    <n v="2008"/>
    <s v="ago"/>
    <s v="BD Pacayas/Fournier 2010"/>
  </r>
  <r>
    <s v="P12"/>
    <x v="14"/>
    <s v="fungicida"/>
    <x v="12"/>
    <s v="NI"/>
    <s v="Plantón medio"/>
    <e v="#NAME?"/>
    <x v="3"/>
    <s v="quebrada"/>
    <n v="2008"/>
    <s v="ago"/>
    <s v="BD Pacayas/Fournier 2010"/>
  </r>
  <r>
    <s v="P12"/>
    <x v="14"/>
    <s v="fungicida"/>
    <x v="20"/>
    <s v="NI"/>
    <s v="Nac. Ivankovich"/>
    <e v="#NAME?"/>
    <x v="3"/>
    <s v="quebrada"/>
    <n v="2009"/>
    <s v="nov"/>
    <s v="BD Pacayas/Fournier 2010"/>
  </r>
  <r>
    <s v="P12"/>
    <x v="14"/>
    <s v="fungicida"/>
    <x v="20"/>
    <s v="NI"/>
    <s v="Pacayas Arriba"/>
    <e v="#NAME?"/>
    <x v="3"/>
    <s v="quebrada"/>
    <n v="2009"/>
    <s v="ago"/>
    <s v="BD Pacayas/Fournier 2010"/>
  </r>
  <r>
    <s v="P12"/>
    <x v="14"/>
    <s v="fungicida"/>
    <x v="15"/>
    <s v="NI"/>
    <s v="Drenaje naciente Tica"/>
    <e v="#NAME?"/>
    <x v="3"/>
    <s v="quebrada"/>
    <n v="2008"/>
    <s v="ago"/>
    <s v="BD Pacayas/Fournier 2010"/>
  </r>
  <r>
    <s v="P12"/>
    <x v="14"/>
    <s v="fungicida"/>
    <x v="15"/>
    <s v="NI"/>
    <s v="Pacayas abajo"/>
    <e v="#NAME?"/>
    <x v="3"/>
    <s v="quebrada"/>
    <n v="2007"/>
    <s v="nov"/>
    <s v="BD Pacayas/Fournier 2010"/>
  </r>
  <r>
    <s v="P12"/>
    <x v="14"/>
    <s v="fungicida"/>
    <x v="15"/>
    <s v="NI"/>
    <s v="Pacayas medio"/>
    <e v="#NAME?"/>
    <x v="3"/>
    <s v="quebrada"/>
    <n v="2007"/>
    <s v="may"/>
    <s v="BD Pacayas/Fournier 2010"/>
  </r>
  <r>
    <s v="P12"/>
    <x v="14"/>
    <s v="fungicida"/>
    <x v="29"/>
    <s v="NI"/>
    <s v="Plantón abajo"/>
    <e v="#NAME?"/>
    <x v="3"/>
    <s v="quebrada"/>
    <n v="2009"/>
    <s v="ago"/>
    <s v="BD Pacayas/Fournier 2010"/>
  </r>
  <r>
    <s v="P12"/>
    <x v="14"/>
    <s v="fungicida"/>
    <x v="18"/>
    <s v="NI"/>
    <s v="Pacayas Arriba"/>
    <e v="#NAME?"/>
    <x v="3"/>
    <s v="quebrada"/>
    <n v="2008"/>
    <s v="may"/>
    <s v="BD Pacayas/Fournier 2010"/>
  </r>
  <r>
    <s v="P12"/>
    <x v="14"/>
    <s v="fungicida"/>
    <x v="18"/>
    <s v="NI"/>
    <s v="Pacayas Medio"/>
    <e v="#NAME?"/>
    <x v="3"/>
    <s v="quebrada"/>
    <n v="2009"/>
    <s v="may"/>
    <s v="BD Pacayas/Fournier 2010"/>
  </r>
  <r>
    <s v="P12"/>
    <x v="14"/>
    <s v="fungicida"/>
    <x v="18"/>
    <s v="NI"/>
    <s v="Plantón Arriba"/>
    <e v="#NAME?"/>
    <x v="3"/>
    <s v="quebrada"/>
    <n v="2009"/>
    <s v="nov"/>
    <s v="BD Pacayas/Fournier 2010"/>
  </r>
  <r>
    <s v="P12"/>
    <x v="14"/>
    <s v="fungicida"/>
    <x v="10"/>
    <s v="NI"/>
    <s v="Drenaje naciente Tica"/>
    <e v="#NAME?"/>
    <x v="3"/>
    <s v="quebrada"/>
    <n v="2008"/>
    <s v="may"/>
    <s v="BD Pacayas/Fournier 2010"/>
  </r>
  <r>
    <s v="P12"/>
    <x v="14"/>
    <s v="fungicida"/>
    <x v="10"/>
    <s v="NI"/>
    <s v="Plantón abajo"/>
    <e v="#NAME?"/>
    <x v="3"/>
    <s v="quebrada"/>
    <n v="2009"/>
    <s v="may"/>
    <s v="BD Pacayas/Fournier 2010"/>
  </r>
  <r>
    <s v="P12"/>
    <x v="14"/>
    <s v="fungicida"/>
    <x v="10"/>
    <s v="NI"/>
    <s v="Plantón medio"/>
    <e v="#NAME?"/>
    <x v="3"/>
    <s v="quebrada"/>
    <n v="2009"/>
    <s v="feb"/>
    <s v="BD Pacayas/Fournier 2010"/>
  </r>
  <r>
    <s v="P12"/>
    <x v="14"/>
    <s v="fungicida"/>
    <x v="71"/>
    <s v="NI"/>
    <s v="Pacayas Medio"/>
    <e v="#NAME?"/>
    <x v="3"/>
    <s v="quebrada"/>
    <n v="2009"/>
    <s v="nov"/>
    <s v="BD Pacayas/Fournier 2010"/>
  </r>
  <r>
    <s v="P12"/>
    <x v="14"/>
    <s v="fungicida"/>
    <x v="145"/>
    <n v="0.05"/>
    <s v="Canal Goschen"/>
    <e v="#NAME?"/>
    <x v="0"/>
    <s v="canal"/>
    <n v="2011"/>
    <s v="apr"/>
    <s v="BD Tropica 2017/Arias-Andrés 2016"/>
  </r>
  <r>
    <s v="P12"/>
    <x v="14"/>
    <s v="fungicida"/>
    <x v="146"/>
    <n v="0.05"/>
    <s v="CPama-J"/>
    <e v="#NAME?"/>
    <x v="0"/>
    <s v="canal"/>
    <n v="2012"/>
    <s v="mar"/>
    <s v="BD Tropica 2017/Ramo et al 2016/Echeverría-Saenz 2016"/>
  </r>
  <r>
    <s v="P12"/>
    <x v="14"/>
    <s v="fungicida"/>
    <x v="14"/>
    <n v="0.05"/>
    <s v="LMD-CJ"/>
    <e v="#NAME?"/>
    <x v="0"/>
    <s v="laguna"/>
    <n v="2009"/>
    <s v="oct"/>
    <s v="BD Tropica 2017/Arias-Andrés 2016/Diepens 2013"/>
  </r>
  <r>
    <s v="P12"/>
    <x v="14"/>
    <s v="fungicida"/>
    <x v="29"/>
    <n v="0.05"/>
    <s v="LMD-RP"/>
    <e v="#NAME?"/>
    <x v="0"/>
    <s v="laguna"/>
    <n v="2009"/>
    <s v="oct"/>
    <s v="BD Tropica 2017/Arias-Andrés 2016/Diepens 2013"/>
  </r>
  <r>
    <s v="P12"/>
    <x v="14"/>
    <s v="fungicida"/>
    <x v="14"/>
    <s v="NI"/>
    <s v="?"/>
    <e v="#NAME?"/>
    <x v="0"/>
    <s v="laguna"/>
    <n v="2012"/>
    <s v="?"/>
    <s v="Arias-Andrés 2016"/>
  </r>
  <r>
    <s v="P12"/>
    <x v="14"/>
    <s v="fungicida"/>
    <x v="10"/>
    <n v="0.02"/>
    <s v="URMD-CPama"/>
    <e v="#NAME?"/>
    <x v="0"/>
    <s v="río"/>
    <n v="2012"/>
    <s v="nov"/>
    <s v="BD Tropica 2017/Arias-Andrés 2016/Echeverría-Saenz 2016"/>
  </r>
  <r>
    <s v="P12"/>
    <x v="14"/>
    <s v="fungicida"/>
    <x v="71"/>
    <n v="0.02"/>
    <s v="RMD-F "/>
    <e v="#NAME?"/>
    <x v="0"/>
    <s v="río"/>
    <n v="2012"/>
    <s v="nov"/>
    <s v="BD Tropica 2017/Ramo et al 2016/Arias-Andrés 2016/Echeverría-Saenz 2016"/>
  </r>
  <r>
    <s v="P12"/>
    <x v="14"/>
    <s v="fungicida"/>
    <x v="147"/>
    <n v="0.05"/>
    <s v="RMD-F "/>
    <e v="#NAME?"/>
    <x v="0"/>
    <s v="río"/>
    <n v="2012"/>
    <s v="jul"/>
    <s v="BD Tropica 2017/Arias-Andrés 2016"/>
  </r>
  <r>
    <s v="P12"/>
    <x v="14"/>
    <s v="fungicida"/>
    <x v="29"/>
    <n v="0.05"/>
    <s v="RMD-F "/>
    <e v="#NAME?"/>
    <x v="0"/>
    <s v="río"/>
    <n v="2009"/>
    <s v="oct"/>
    <s v="BD Tropica 2017/Arias-Andrés 2016/Diepens 2013"/>
  </r>
  <r>
    <s v="P12"/>
    <x v="14"/>
    <s v="fungicida"/>
    <x v="148"/>
    <n v="0.05"/>
    <s v="URMD-CPama"/>
    <e v="#NAME?"/>
    <x v="0"/>
    <s v="río"/>
    <n v="2011"/>
    <s v="oct"/>
    <s v="BD Tropica 2017/Arias-Andrés 2016/Echeverría-Saenz 2016"/>
  </r>
  <r>
    <s v="P12"/>
    <x v="14"/>
    <s v="fungicida"/>
    <x v="20"/>
    <n v="0.05"/>
    <s v="RMD-S"/>
    <e v="#NAME?"/>
    <x v="0"/>
    <s v="río"/>
    <n v="2011"/>
    <s v="set"/>
    <s v="BD Tropica 2017/Ramo et al 2016/Arias-Andrés 2016"/>
  </r>
  <r>
    <s v="P12"/>
    <x v="14"/>
    <s v="fungicida"/>
    <x v="149"/>
    <n v="0.05"/>
    <s v="RMD-S"/>
    <e v="#NAME?"/>
    <x v="0"/>
    <s v="río"/>
    <n v="2012"/>
    <s v="ene"/>
    <s v="BD Tropica 2017/Ramo et al 2016/Arias-Andrés 2016"/>
  </r>
  <r>
    <s v="P12"/>
    <x v="14"/>
    <s v="fungicida"/>
    <x v="29"/>
    <n v="0.05"/>
    <s v="RMD-S"/>
    <e v="#NAME?"/>
    <x v="0"/>
    <s v="río"/>
    <n v="2012"/>
    <s v="feb"/>
    <s v="BD Tropica 2017/Ramo et al 2016/Arias-Andrés 2016"/>
  </r>
  <r>
    <s v="P12"/>
    <x v="14"/>
    <s v="fungicida"/>
    <x v="10"/>
    <n v="0.05"/>
    <s v="RMD-F "/>
    <e v="#NAME?"/>
    <x v="0"/>
    <s v="río"/>
    <n v="2012"/>
    <s v="set"/>
    <s v="BD Tropica 2017/Ramo et al 2016/Arias-Andrés 2016"/>
  </r>
  <r>
    <s v="P12"/>
    <x v="14"/>
    <s v="fungicida"/>
    <x v="71"/>
    <n v="0.05"/>
    <s v="RMD-S"/>
    <e v="#NAME?"/>
    <x v="0"/>
    <s v="río"/>
    <n v="2012"/>
    <s v="oct"/>
    <s v="BD Tropica 2017/Ramo et al 2016/Arias-Andrés 2016"/>
  </r>
  <r>
    <s v="P12"/>
    <x v="14"/>
    <s v="fungicida"/>
    <x v="150"/>
    <n v="0.05"/>
    <s v="URMD-CPama"/>
    <e v="#NAME?"/>
    <x v="0"/>
    <s v="río"/>
    <n v="2012"/>
    <s v="mar"/>
    <s v="BD Tropica 2017/Ramo et al 2016/Arias-Andrés 2016/Echeverría-Saenz 2016"/>
  </r>
  <r>
    <s v="P12"/>
    <x v="14"/>
    <s v="fungicida"/>
    <x v="151"/>
    <n v="0.05"/>
    <s v="RMD-F "/>
    <e v="#NAME?"/>
    <x v="0"/>
    <s v="río"/>
    <n v="2012"/>
    <s v="mar"/>
    <s v="BD Tropica 2017/Ramo et al 2016/Arias-Andrés 2016/Echeverría-Saenz 2016"/>
  </r>
  <r>
    <s v="P12"/>
    <x v="14"/>
    <s v="fungicida"/>
    <x v="14"/>
    <n v="0.05"/>
    <s v="URMD-CPama"/>
    <e v="#NAME?"/>
    <x v="0"/>
    <s v="río"/>
    <n v="2012"/>
    <s v="mar"/>
    <s v="BD Tropica 2017/Ramo et al 2016/Arias-Andrés 2016/Echeverría-Saenz 2016"/>
  </r>
  <r>
    <s v="P12"/>
    <x v="14"/>
    <s v="fungicida"/>
    <x v="29"/>
    <n v="0.05"/>
    <s v="RMD-F "/>
    <e v="#NAME?"/>
    <x v="0"/>
    <s v="río"/>
    <n v="2012"/>
    <s v="mar"/>
    <s v="BD Tropica 2017/Ramo et al 2016/Arias-Andrés 2016/Echeverría-Saenz 2016"/>
  </r>
  <r>
    <s v="P12"/>
    <x v="14"/>
    <s v="fungicida"/>
    <x v="71"/>
    <n v="0.05"/>
    <s v="RMD-F "/>
    <e v="#NAME?"/>
    <x v="0"/>
    <s v="río"/>
    <n v="2012"/>
    <s v="oct"/>
    <s v="BD Tropica 2017/Ramo et al 2016/Arias-Andrés 2016/Echeverría-Saenz 2016"/>
  </r>
  <r>
    <s v="P12"/>
    <x v="14"/>
    <s v="fungicida"/>
    <x v="152"/>
    <s v="NI"/>
    <s v="Pto 5 Río Limbo "/>
    <e v="#NAME?"/>
    <x v="0"/>
    <s v="río"/>
    <n v="2009"/>
    <s v="oct"/>
    <s v="BD Río Jiménez-CSIC/Echeverría-Sáenz 2012"/>
  </r>
  <r>
    <s v="P12"/>
    <x v="14"/>
    <s v="fungicida"/>
    <x v="153"/>
    <s v="NI"/>
    <s v="Pto 5 Río Limbo "/>
    <e v="#NAME?"/>
    <x v="0"/>
    <s v="río"/>
    <n v="2009"/>
    <s v="ago"/>
    <s v="BD Río Jiménez-CSIC/Echeverría-Sáenz 2012"/>
  </r>
  <r>
    <s v="P12"/>
    <x v="14"/>
    <s v="fungicida"/>
    <x v="154"/>
    <n v="0.05"/>
    <s v="CA-S"/>
    <e v="#NAME?"/>
    <x v="0"/>
    <s v="stream"/>
    <n v="2011"/>
    <s v="mar"/>
    <s v="BD Tropica 2017/Arias-Andrés 2016"/>
  </r>
  <r>
    <s v="P12"/>
    <x v="14"/>
    <s v="fungicida"/>
    <x v="32"/>
    <n v="0.05"/>
    <s v="CA-S"/>
    <e v="#NAME?"/>
    <x v="0"/>
    <s v="stream"/>
    <n v="2011"/>
    <s v="mar"/>
    <s v="BD Tropica 2017/Arias-Andrés 2016"/>
  </r>
  <r>
    <s v="P12"/>
    <x v="14"/>
    <s v="fungicida"/>
    <x v="58"/>
    <n v="0.05"/>
    <s v="CA-S"/>
    <e v="#NAME?"/>
    <x v="0"/>
    <s v="stream"/>
    <n v="2011"/>
    <s v="jul"/>
    <s v="BD Tropica 2017/Arias-Andrés 2016"/>
  </r>
  <r>
    <s v="P12"/>
    <x v="14"/>
    <s v="fungicida"/>
    <x v="58"/>
    <n v="0.05"/>
    <s v="CA-S"/>
    <e v="#NAME?"/>
    <x v="0"/>
    <s v="stream"/>
    <n v="2011"/>
    <s v="jul"/>
    <s v="BD Tropica 2017/Arias-Andrés 2016"/>
  </r>
  <r>
    <s v="P12"/>
    <x v="14"/>
    <s v="fungicida"/>
    <x v="12"/>
    <n v="0.05"/>
    <s v="CA-S"/>
    <e v="#NAME?"/>
    <x v="0"/>
    <s v="stream"/>
    <n v="2011"/>
    <s v="jul"/>
    <s v="BD Tropica 2017/Arias-Andrés 2016"/>
  </r>
  <r>
    <s v="P12"/>
    <x v="14"/>
    <s v="fungicida"/>
    <x v="19"/>
    <n v="0.05"/>
    <s v="CA-S"/>
    <e v="#NAME?"/>
    <x v="0"/>
    <s v="stream"/>
    <n v="2011"/>
    <s v="mar"/>
    <s v="BD Tropica 2017/Arias-Andrés 2016"/>
  </r>
  <r>
    <s v="P12"/>
    <x v="14"/>
    <s v="fungicida"/>
    <x v="14"/>
    <n v="0.05"/>
    <s v="CA-S"/>
    <e v="#NAME?"/>
    <x v="0"/>
    <s v="stream"/>
    <n v="2011"/>
    <s v="jul"/>
    <s v="BD Tropica 2017/Arias-Andrés 2016"/>
  </r>
  <r>
    <s v="P12"/>
    <x v="14"/>
    <s v="fungicida"/>
    <x v="10"/>
    <n v="0.05"/>
    <s v="CA-S"/>
    <e v="#NAME?"/>
    <x v="0"/>
    <s v="stream"/>
    <n v="2012"/>
    <s v="jun"/>
    <s v="BD Tropica 2017/Arias-Andrés 2016"/>
  </r>
  <r>
    <s v="P12"/>
    <x v="14"/>
    <s v="fungicida"/>
    <x v="10"/>
    <n v="0.05"/>
    <s v="CA-S"/>
    <e v="#NAME?"/>
    <x v="0"/>
    <s v="stream"/>
    <n v="2012"/>
    <s v="set"/>
    <s v="BD Tropica 2017/Ramo et al 2016/Arias-Andrés 2016"/>
  </r>
  <r>
    <s v="P12"/>
    <x v="14"/>
    <s v="fungicida"/>
    <x v="71"/>
    <n v="0.05"/>
    <s v="CA-S"/>
    <e v="#NAME?"/>
    <x v="0"/>
    <s v="stream"/>
    <n v="2012"/>
    <s v="oct"/>
    <s v="BD Tropica 2017/Ramo et al 2016/Arias-Andrés 2016/Echeverría-Saenz 2016"/>
  </r>
  <r>
    <s v="P12"/>
    <x v="14"/>
    <s v="fungicida"/>
    <x v="56"/>
    <n v="0.05"/>
    <s v="FC-MAD-02"/>
    <e v="#NAME?"/>
    <x v="0"/>
    <s v="NI"/>
    <n v="2016"/>
    <s v="set"/>
    <s v="DA"/>
  </r>
  <r>
    <s v="P12"/>
    <x v="14"/>
    <s v="fungicida"/>
    <x v="97"/>
    <n v="0.05"/>
    <s v="FC-MAD-02"/>
    <e v="#NAME?"/>
    <x v="0"/>
    <s v="NI"/>
    <n v="2017"/>
    <s v="may"/>
    <s v="DA"/>
  </r>
  <r>
    <s v="P12"/>
    <x v="14"/>
    <s v="fungicida"/>
    <x v="25"/>
    <n v="0.05"/>
    <s v="FC-MAT-01"/>
    <e v="#NAME?"/>
    <x v="0"/>
    <s v="NI"/>
    <n v="2017"/>
    <s v="may"/>
    <s v="DA"/>
  </r>
  <r>
    <s v="P13"/>
    <x v="15"/>
    <s v="insecticida"/>
    <x v="62"/>
    <s v="NI"/>
    <s v="Pacayas Medio"/>
    <e v="#NAME?"/>
    <x v="3"/>
    <s v="quebrada"/>
    <n v="2009"/>
    <s v="nov"/>
    <s v="BD Pacayas/Fournier 2010"/>
  </r>
  <r>
    <s v="P13"/>
    <x v="15"/>
    <s v="insecticida"/>
    <x v="54"/>
    <s v="NI"/>
    <s v="Pacayas Arriba"/>
    <e v="#NAME?"/>
    <x v="3"/>
    <s v="quebrada"/>
    <n v="2009"/>
    <s v="ago"/>
    <s v="BD Pacayas/Fournier 2010"/>
  </r>
  <r>
    <s v="P13"/>
    <x v="15"/>
    <s v="insecticida"/>
    <x v="78"/>
    <s v="NI"/>
    <s v="Pacayas Arriba"/>
    <e v="#NAME?"/>
    <x v="3"/>
    <s v="quebrada"/>
    <n v="2009"/>
    <s v="nov"/>
    <s v="BD Pacayas/Fournier 2010"/>
  </r>
  <r>
    <s v="P13"/>
    <x v="15"/>
    <s v="insecticida"/>
    <x v="21"/>
    <s v="NI"/>
    <s v="Plantón Arriba"/>
    <e v="#NAME?"/>
    <x v="3"/>
    <s v="quebrada"/>
    <n v="2008"/>
    <s v="may"/>
    <s v="BD Pacayas/Fournier 2010"/>
  </r>
  <r>
    <s v="P13"/>
    <x v="15"/>
    <s v="insecticida"/>
    <x v="55"/>
    <s v="NI"/>
    <s v="Pacayas medio"/>
    <e v="#NAME?"/>
    <x v="3"/>
    <s v="quebrada"/>
    <n v="2007"/>
    <s v="nov"/>
    <s v="BD Pacayas/Fournier 2010"/>
  </r>
  <r>
    <s v="P13"/>
    <x v="15"/>
    <s v="insecticida"/>
    <x v="56"/>
    <s v="NI"/>
    <s v="Pacayas abajo"/>
    <e v="#NAME?"/>
    <x v="3"/>
    <s v="quebrada"/>
    <n v="2007"/>
    <s v="ago"/>
    <s v="BD Pacayas/Fournier 2010"/>
  </r>
  <r>
    <s v="P13"/>
    <x v="15"/>
    <s v="insecticida"/>
    <x v="11"/>
    <s v="NI"/>
    <s v="Pacayas arriba"/>
    <e v="#NAME?"/>
    <x v="3"/>
    <s v="quebrada"/>
    <n v="2007"/>
    <s v="may"/>
    <s v="BD Pacayas/Fournier 2010"/>
  </r>
  <r>
    <s v="P13"/>
    <x v="15"/>
    <s v="insecticida"/>
    <x v="8"/>
    <s v="NI"/>
    <s v="Plantón Arriba"/>
    <e v="#NAME?"/>
    <x v="3"/>
    <s v="quebrada"/>
    <n v="2009"/>
    <s v="nov"/>
    <s v="BD Pacayas/Fournier 2010"/>
  </r>
  <r>
    <s v="P13"/>
    <x v="15"/>
    <s v="insecticida"/>
    <x v="12"/>
    <s v="NI"/>
    <s v="Plantón Arriba"/>
    <e v="#NAME?"/>
    <x v="3"/>
    <s v="quebrada"/>
    <n v="2008"/>
    <s v="ago"/>
    <s v="BD Pacayas/Fournier 2010"/>
  </r>
  <r>
    <s v="P13"/>
    <x v="15"/>
    <s v="insecticida"/>
    <x v="22"/>
    <s v="NI"/>
    <s v="Drenaje naciente Tica"/>
    <e v="#NAME?"/>
    <x v="3"/>
    <s v="quebrada"/>
    <n v="2007"/>
    <s v="ago"/>
    <s v="BD Pacayas/Fournier 2010"/>
  </r>
  <r>
    <s v="P13"/>
    <x v="15"/>
    <s v="insecticida"/>
    <x v="22"/>
    <s v="NI"/>
    <s v="Drenaje naciente Tica"/>
    <e v="#NAME?"/>
    <x v="3"/>
    <s v="quebrada"/>
    <n v="2008"/>
    <s v="ago"/>
    <s v="BD Pacayas/Fournier 2010"/>
  </r>
  <r>
    <s v="P13"/>
    <x v="15"/>
    <s v="insecticida"/>
    <x v="22"/>
    <s v="NI"/>
    <s v="Pacayas medio"/>
    <e v="#NAME?"/>
    <x v="3"/>
    <s v="quebrada"/>
    <n v="2007"/>
    <s v="ago"/>
    <s v="BD Pacayas/Fournier 2010"/>
  </r>
  <r>
    <s v="P13"/>
    <x v="15"/>
    <s v="insecticida"/>
    <x v="22"/>
    <s v="NI"/>
    <s v="Pacayas medio"/>
    <e v="#NAME?"/>
    <x v="3"/>
    <s v="quebrada"/>
    <n v="2007"/>
    <s v="feb"/>
    <s v="BD Pacayas/Fournier 2010"/>
  </r>
  <r>
    <s v="P13"/>
    <x v="15"/>
    <s v="insecticida"/>
    <x v="22"/>
    <s v="NI"/>
    <s v="Plantón abajo"/>
    <e v="#NAME?"/>
    <x v="3"/>
    <s v="quebrada"/>
    <n v="2007"/>
    <s v="ago"/>
    <s v="BD Pacayas/Fournier 2010"/>
  </r>
  <r>
    <s v="P13"/>
    <x v="15"/>
    <s v="insecticida"/>
    <x v="22"/>
    <s v="NI"/>
    <s v="Plantón Arriba"/>
    <e v="#NAME?"/>
    <x v="3"/>
    <s v="quebrada"/>
    <n v="2007"/>
    <s v="ago"/>
    <s v="BD Pacayas/Fournier 2010"/>
  </r>
  <r>
    <s v="P13"/>
    <x v="15"/>
    <s v="insecticida"/>
    <x v="19"/>
    <s v="NI"/>
    <s v="Pacayas Arriba"/>
    <e v="#NAME?"/>
    <x v="3"/>
    <s v="quebrada"/>
    <n v="2007"/>
    <s v="nov"/>
    <s v="BD Pacayas/Fournier 2010"/>
  </r>
  <r>
    <s v="P13"/>
    <x v="15"/>
    <s v="insecticida"/>
    <x v="19"/>
    <s v="NI"/>
    <s v="Plantón Arriba"/>
    <e v="#NAME?"/>
    <x v="3"/>
    <s v="quebrada"/>
    <n v="2007"/>
    <s v="nov"/>
    <s v="BD Pacayas/Fournier 2010"/>
  </r>
  <r>
    <s v="P13"/>
    <x v="15"/>
    <s v="insecticida"/>
    <x v="20"/>
    <s v="NI"/>
    <s v="Drenaje naciente Tica"/>
    <e v="#NAME?"/>
    <x v="3"/>
    <s v="quebrada"/>
    <n v="2007"/>
    <s v="may"/>
    <s v="BD Pacayas/Fournier 2010"/>
  </r>
  <r>
    <s v="P13"/>
    <x v="15"/>
    <s v="insecticida"/>
    <x v="20"/>
    <s v="NI"/>
    <s v="Plantón Arriba"/>
    <e v="#NAME?"/>
    <x v="3"/>
    <s v="quebrada"/>
    <n v="2009"/>
    <s v="ago"/>
    <s v="BD Pacayas/Fournier 2010"/>
  </r>
  <r>
    <s v="P13"/>
    <x v="15"/>
    <s v="insecticida"/>
    <x v="20"/>
    <s v="NI"/>
    <s v="Plantón medio"/>
    <e v="#NAME?"/>
    <x v="3"/>
    <s v="quebrada"/>
    <n v="2007"/>
    <s v="ago"/>
    <s v="BD Pacayas/Fournier 2010"/>
  </r>
  <r>
    <s v="P13"/>
    <x v="15"/>
    <s v="insecticida"/>
    <x v="14"/>
    <s v="NI"/>
    <s v="Pacayas Medio"/>
    <e v="#NAME?"/>
    <x v="3"/>
    <s v="quebrada"/>
    <n v="2009"/>
    <s v="may"/>
    <s v="BD Pacayas/Fournier 2010"/>
  </r>
  <r>
    <s v="P13"/>
    <x v="15"/>
    <s v="insecticida"/>
    <x v="14"/>
    <s v="NI"/>
    <s v="Plantón abajo"/>
    <e v="#NAME?"/>
    <x v="3"/>
    <s v="quebrada"/>
    <n v="2007"/>
    <s v="nov"/>
    <s v="BD Pacayas/Fournier 2010"/>
  </r>
  <r>
    <s v="P13"/>
    <x v="15"/>
    <s v="insecticida"/>
    <x v="15"/>
    <s v="NI"/>
    <s v="Pacayas abajo"/>
    <e v="#NAME?"/>
    <x v="3"/>
    <s v="quebrada"/>
    <n v="2008"/>
    <s v="ago"/>
    <s v="BD Pacayas/Fournier 2010"/>
  </r>
  <r>
    <s v="P13"/>
    <x v="15"/>
    <s v="insecticida"/>
    <x v="15"/>
    <s v="NI"/>
    <s v="Plantón abajo"/>
    <e v="#NAME?"/>
    <x v="3"/>
    <s v="quebrada"/>
    <n v="2007"/>
    <s v="feb"/>
    <s v="BD Pacayas/Fournier 2010"/>
  </r>
  <r>
    <s v="P13"/>
    <x v="15"/>
    <s v="insecticida"/>
    <x v="29"/>
    <s v="NI"/>
    <s v="Pacayas Arriba"/>
    <e v="#NAME?"/>
    <x v="3"/>
    <s v="quebrada"/>
    <n v="2008"/>
    <s v="may"/>
    <s v="BD Pacayas/Fournier 2010"/>
  </r>
  <r>
    <s v="P13"/>
    <x v="15"/>
    <s v="insecticida"/>
    <x v="29"/>
    <s v="NI"/>
    <s v="Plantón abajo"/>
    <e v="#NAME?"/>
    <x v="3"/>
    <s v="quebrada"/>
    <n v="2009"/>
    <s v="ago"/>
    <s v="BD Pacayas/Fournier 2010"/>
  </r>
  <r>
    <s v="P13"/>
    <x v="15"/>
    <s v="insecticida"/>
    <x v="35"/>
    <s v="NI"/>
    <s v="Pacayas abajo"/>
    <e v="#NAME?"/>
    <x v="3"/>
    <s v="quebrada"/>
    <n v="2009"/>
    <s v="ago"/>
    <s v="BD Pacayas/Fournier 2010"/>
  </r>
  <r>
    <s v="P13"/>
    <x v="15"/>
    <s v="insecticida"/>
    <x v="35"/>
    <s v="NI"/>
    <s v="Pacayas Medio"/>
    <e v="#NAME?"/>
    <x v="3"/>
    <s v="quebrada"/>
    <n v="2009"/>
    <s v="ago"/>
    <s v="BD Pacayas/Fournier 2010"/>
  </r>
  <r>
    <s v="P13"/>
    <x v="15"/>
    <s v="insecticida"/>
    <x v="35"/>
    <s v="NI"/>
    <s v="Plantón abajo"/>
    <e v="#NAME?"/>
    <x v="3"/>
    <s v="quebrada"/>
    <n v="2008"/>
    <s v="may"/>
    <s v="BD Pacayas/Fournier 2010"/>
  </r>
  <r>
    <s v="P13"/>
    <x v="15"/>
    <s v="insecticida"/>
    <x v="18"/>
    <s v="NI"/>
    <s v="Drenaje naciente Tica"/>
    <e v="#NAME?"/>
    <x v="3"/>
    <s v="quebrada"/>
    <n v="2006"/>
    <s v="nov"/>
    <s v="BD Pacayas/Fournier 2010"/>
  </r>
  <r>
    <s v="P13"/>
    <x v="15"/>
    <s v="insecticida"/>
    <x v="18"/>
    <s v="NI"/>
    <s v="Drenaje naciente Tica"/>
    <e v="#NAME?"/>
    <x v="3"/>
    <s v="quebrada"/>
    <n v="2008"/>
    <s v="may"/>
    <s v="BD Pacayas/Fournier 2010"/>
  </r>
  <r>
    <s v="P13"/>
    <x v="15"/>
    <s v="insecticida"/>
    <x v="18"/>
    <s v="NI"/>
    <s v="Pacayas abajo"/>
    <e v="#NAME?"/>
    <x v="3"/>
    <s v="quebrada"/>
    <n v="2009"/>
    <s v="nov"/>
    <s v="BD Pacayas/Fournier 2010"/>
  </r>
  <r>
    <s v="P13"/>
    <x v="15"/>
    <s v="insecticida"/>
    <x v="18"/>
    <s v="NI"/>
    <s v="Plantón abajo"/>
    <e v="#NAME?"/>
    <x v="3"/>
    <s v="quebrada"/>
    <n v="2008"/>
    <s v="ago"/>
    <s v="BD Pacayas/Fournier 2010"/>
  </r>
  <r>
    <s v="P13"/>
    <x v="15"/>
    <s v="insecticida"/>
    <x v="18"/>
    <s v="NI"/>
    <s v="Plantón abajo"/>
    <e v="#NAME?"/>
    <x v="3"/>
    <s v="quebrada"/>
    <n v="2009"/>
    <s v="nov"/>
    <s v="BD Pacayas/Fournier 2010"/>
  </r>
  <r>
    <s v="P13"/>
    <x v="15"/>
    <s v="insecticida"/>
    <x v="18"/>
    <s v="NI"/>
    <s v="Plantón medio"/>
    <e v="#NAME?"/>
    <x v="3"/>
    <s v="quebrada"/>
    <n v="2007"/>
    <s v="nov"/>
    <s v="BD Pacayas/Fournier 2010"/>
  </r>
  <r>
    <s v="P13"/>
    <x v="15"/>
    <s v="insecticida"/>
    <x v="18"/>
    <s v="NI"/>
    <s v="Plantón medio"/>
    <e v="#NAME?"/>
    <x v="3"/>
    <s v="quebrada"/>
    <n v="2008"/>
    <s v="may"/>
    <s v="BD Pacayas/Fournier 2010"/>
  </r>
  <r>
    <s v="P13"/>
    <x v="15"/>
    <s v="insecticida"/>
    <x v="18"/>
    <s v="NI"/>
    <s v="Plantón medio"/>
    <e v="#NAME?"/>
    <x v="3"/>
    <s v="quebrada"/>
    <n v="2009"/>
    <s v="ago"/>
    <s v="BD Pacayas/Fournier 2010"/>
  </r>
  <r>
    <s v="P13"/>
    <x v="15"/>
    <s v="insecticida"/>
    <x v="10"/>
    <s v="NI"/>
    <s v="Pacayas abajo"/>
    <e v="#NAME?"/>
    <x v="3"/>
    <s v="quebrada"/>
    <n v="2007"/>
    <s v="nov"/>
    <s v="BD Pacayas/Fournier 2010"/>
  </r>
  <r>
    <s v="P13"/>
    <x v="15"/>
    <s v="insecticida"/>
    <x v="10"/>
    <s v="NI"/>
    <s v="Pacayas Medio"/>
    <e v="#NAME?"/>
    <x v="3"/>
    <s v="quebrada"/>
    <n v="2008"/>
    <s v="may"/>
    <s v="BD Pacayas/Fournier 2010"/>
  </r>
  <r>
    <s v="P13"/>
    <x v="15"/>
    <s v="insecticida"/>
    <x v="10"/>
    <s v="NI"/>
    <s v="Pacayas Medio"/>
    <e v="#NAME?"/>
    <x v="3"/>
    <s v="quebrada"/>
    <n v="2009"/>
    <s v="feb"/>
    <s v="BD Pacayas/Fournier 2010"/>
  </r>
  <r>
    <s v="P13"/>
    <x v="15"/>
    <s v="insecticida"/>
    <x v="10"/>
    <s v="NI"/>
    <s v="Plantón abajo"/>
    <e v="#NAME?"/>
    <x v="3"/>
    <s v="quebrada"/>
    <n v="2007"/>
    <s v="may"/>
    <s v="BD Pacayas/Fournier 2010"/>
  </r>
  <r>
    <s v="P13"/>
    <x v="15"/>
    <s v="insecticida"/>
    <x v="10"/>
    <s v="NI"/>
    <s v="Plantón abajo"/>
    <e v="#NAME?"/>
    <x v="3"/>
    <s v="quebrada"/>
    <n v="2008"/>
    <s v="feb"/>
    <s v="BD Pacayas/Fournier 2010"/>
  </r>
  <r>
    <s v="P13"/>
    <x v="15"/>
    <s v="insecticida"/>
    <x v="10"/>
    <s v="NI"/>
    <s v="Plantón abajo"/>
    <e v="#NAME?"/>
    <x v="3"/>
    <s v="quebrada"/>
    <n v="2009"/>
    <s v="may"/>
    <s v="BD Pacayas/Fournier 2010"/>
  </r>
  <r>
    <s v="P13"/>
    <x v="15"/>
    <s v="insecticida"/>
    <x v="10"/>
    <s v="NI"/>
    <s v="Plantón Arriba"/>
    <e v="#NAME?"/>
    <x v="3"/>
    <s v="quebrada"/>
    <n v="2008"/>
    <s v="feb"/>
    <s v="BD Pacayas/Fournier 2010"/>
  </r>
  <r>
    <s v="P13"/>
    <x v="15"/>
    <s v="insecticida"/>
    <x v="10"/>
    <s v="NI"/>
    <s v="Plantón medio"/>
    <e v="#NAME?"/>
    <x v="3"/>
    <s v="quebrada"/>
    <n v="2007"/>
    <s v="may"/>
    <s v="BD Pacayas/Fournier 2010"/>
  </r>
  <r>
    <s v="P13"/>
    <x v="15"/>
    <s v="insecticida"/>
    <x v="10"/>
    <s v="NI"/>
    <s v="Plantón medio"/>
    <e v="#NAME?"/>
    <x v="3"/>
    <s v="quebrada"/>
    <n v="2008"/>
    <s v="ago"/>
    <s v="BD Pacayas/Fournier 2010"/>
  </r>
  <r>
    <s v="P13"/>
    <x v="15"/>
    <s v="insecticida"/>
    <x v="10"/>
    <s v="NI"/>
    <s v="Plantón medio"/>
    <e v="#NAME?"/>
    <x v="3"/>
    <s v="quebrada"/>
    <n v="2009"/>
    <s v="feb"/>
    <s v="BD Pacayas/Fournier 2010"/>
  </r>
  <r>
    <s v="P13"/>
    <x v="15"/>
    <s v="insecticida"/>
    <x v="10"/>
    <s v="NI"/>
    <s v="Plantón medio"/>
    <e v="#NAME?"/>
    <x v="3"/>
    <s v="quebrada"/>
    <n v="2009"/>
    <s v="nov"/>
    <s v="BD Pacayas/Fournier 2010"/>
  </r>
  <r>
    <s v="P13"/>
    <x v="15"/>
    <s v="insecticida"/>
    <x v="71"/>
    <s v="NI"/>
    <s v="Drenaje naciente Tica"/>
    <e v="#NAME?"/>
    <x v="3"/>
    <s v="quebrada"/>
    <n v="2007"/>
    <s v="feb"/>
    <s v="BD Pacayas/Fournier 2010"/>
  </r>
  <r>
    <s v="P13"/>
    <x v="15"/>
    <s v="insecticida"/>
    <x v="71"/>
    <s v="NI"/>
    <s v="Drenaje naciente Tica"/>
    <e v="#NAME?"/>
    <x v="3"/>
    <s v="quebrada"/>
    <n v="2007"/>
    <s v="nov"/>
    <s v="BD Pacayas/Fournier 2010"/>
  </r>
  <r>
    <s v="P13"/>
    <x v="15"/>
    <s v="insecticida"/>
    <x v="71"/>
    <s v="NI"/>
    <s v="Pacayas abajo"/>
    <e v="#NAME?"/>
    <x v="3"/>
    <s v="quebrada"/>
    <n v="2008"/>
    <s v="may"/>
    <s v="BD Pacayas/Fournier 2010"/>
  </r>
  <r>
    <s v="P13"/>
    <x v="15"/>
    <s v="insecticida"/>
    <x v="71"/>
    <s v="NI"/>
    <s v="Plantón medio"/>
    <e v="#NAME?"/>
    <x v="3"/>
    <s v="quebrada"/>
    <n v="2008"/>
    <s v="feb"/>
    <s v="BD Pacayas/Fournier 2010"/>
  </r>
  <r>
    <s v="P13"/>
    <x v="15"/>
    <s v="insecticida"/>
    <x v="71"/>
    <n v="0.01"/>
    <s v="CPama-J"/>
    <e v="#NAME?"/>
    <x v="0"/>
    <s v="canal"/>
    <n v="2012"/>
    <s v="nov"/>
    <s v="BD Tropica 2017/Ramo et al 2016/Arias-Andrés 2016/Echeverría-Saenz 2016"/>
  </r>
  <r>
    <s v="P13"/>
    <x v="15"/>
    <s v="insecticida"/>
    <x v="10"/>
    <n v="0.01"/>
    <s v="CPama-J"/>
    <e v="#NAME?"/>
    <x v="0"/>
    <s v="canal"/>
    <n v="2012"/>
    <s v="nov"/>
    <s v="BD Tropica 2017/Ramo et al 2016/Echeverría-Saenz 2016"/>
  </r>
  <r>
    <s v="P13"/>
    <x v="15"/>
    <s v="insecticida"/>
    <x v="28"/>
    <n v="0.05"/>
    <s v="Cbananera"/>
    <e v="#NAME?"/>
    <x v="0"/>
    <s v="canal"/>
    <n v="2010"/>
    <s v="nov"/>
    <s v="BD Tropica 2017/Arias-Andrés 2016"/>
  </r>
  <r>
    <s v="P13"/>
    <x v="15"/>
    <s v="insecticida"/>
    <x v="10"/>
    <n v="0.05"/>
    <s v="CPama-J"/>
    <e v="#NAME?"/>
    <x v="0"/>
    <s v="canal"/>
    <n v="2012"/>
    <s v="set"/>
    <s v="BD Tropica 2017/Ramo et al 2016"/>
  </r>
  <r>
    <s v="P13"/>
    <x v="15"/>
    <s v="insecticida"/>
    <x v="10"/>
    <n v="0.01"/>
    <s v="URMD-CPama"/>
    <e v="#NAME?"/>
    <x v="0"/>
    <s v="río"/>
    <n v="2012"/>
    <s v="nov"/>
    <s v="BD Tropica 2017/Arias-Andrés 2016/Echeverría-Saenz 2016"/>
  </r>
  <r>
    <s v="P13"/>
    <x v="15"/>
    <s v="insecticida"/>
    <x v="10"/>
    <n v="0.01"/>
    <s v="URMD-CPama"/>
    <e v="#NAME?"/>
    <x v="0"/>
    <s v="río"/>
    <n v="2012"/>
    <s v="nov"/>
    <s v="BD Tropica 2017/Arias-Andrés 2016/Echeverría-Saenz 2016"/>
  </r>
  <r>
    <s v="P13"/>
    <x v="15"/>
    <s v="insecticida"/>
    <x v="10"/>
    <n v="0.01"/>
    <s v="RMD-F "/>
    <e v="#NAME?"/>
    <x v="0"/>
    <s v="río"/>
    <n v="2012"/>
    <s v="nov"/>
    <s v="BD Tropica 2017/Ramo et al 2016/Arias-Andrés 2016/Echeverría-Saenz 2016"/>
  </r>
  <r>
    <s v="P13"/>
    <x v="15"/>
    <s v="insecticida"/>
    <x v="71"/>
    <n v="0.01"/>
    <s v="RMD-F "/>
    <e v="#NAME?"/>
    <x v="0"/>
    <s v="río"/>
    <n v="2012"/>
    <s v="nov"/>
    <s v="BD Tropica 2017/Ramo et al 2016/Arias-Andrés 2016/Echeverría-Saenz 2016"/>
  </r>
  <r>
    <s v="P13"/>
    <x v="15"/>
    <s v="insecticida"/>
    <x v="8"/>
    <n v="0.05"/>
    <s v="RMD-S"/>
    <e v="#NAME?"/>
    <x v="0"/>
    <s v="río"/>
    <n v="2010"/>
    <s v="nov"/>
    <s v="BD Tropica 2017/Arias-Andrés 2016"/>
  </r>
  <r>
    <s v="P13"/>
    <x v="15"/>
    <s v="insecticida"/>
    <x v="29"/>
    <n v="0.05"/>
    <s v="RMD"/>
    <e v="#NAME?"/>
    <x v="0"/>
    <s v="río"/>
    <n v="2010"/>
    <s v="ago"/>
    <s v="BD Tropica 2017/Arias-Andrés 2016"/>
  </r>
  <r>
    <s v="P13"/>
    <x v="15"/>
    <s v="insecticida"/>
    <x v="10"/>
    <n v="0.05"/>
    <s v="URMD-CPama"/>
    <e v="#NAME?"/>
    <x v="0"/>
    <s v="río"/>
    <n v="2012"/>
    <s v="nov"/>
    <s v="BD Tropica 2017/Arias-Andrés 2016/Echeverría-Saenz 2016"/>
  </r>
  <r>
    <s v="P13"/>
    <x v="15"/>
    <s v="insecticida"/>
    <x v="18"/>
    <n v="0.05"/>
    <s v="RMD-F "/>
    <e v="#NAME?"/>
    <x v="0"/>
    <s v="río"/>
    <n v="2012"/>
    <s v="set"/>
    <s v="BD Tropica 2017/Ramo et al 2016/Arias-Andrés 2016"/>
  </r>
  <r>
    <s v="P13"/>
    <x v="15"/>
    <s v="insecticida"/>
    <x v="18"/>
    <n v="0.05"/>
    <s v="URMD-CPama"/>
    <e v="#NAME?"/>
    <x v="0"/>
    <s v="río"/>
    <n v="2012"/>
    <s v="set"/>
    <s v="BD Tropica 2017/Ramo et al 2016/Arias-Andrés 2016"/>
  </r>
  <r>
    <s v="P13"/>
    <x v="15"/>
    <s v="insecticida"/>
    <x v="35"/>
    <n v="0.05"/>
    <s v="RMD-F "/>
    <e v="#NAME?"/>
    <x v="0"/>
    <s v="río"/>
    <n v="2012"/>
    <s v="nov"/>
    <s v="BD Tropica 2017/Ramo et al 2016/Arias-Andrés 2016/Echeverría-Saenz 2016"/>
  </r>
  <r>
    <s v="P13"/>
    <x v="15"/>
    <s v="insecticida"/>
    <x v="10"/>
    <n v="0.05"/>
    <s v="RMD-F "/>
    <e v="#NAME?"/>
    <x v="0"/>
    <s v="río"/>
    <n v="2012"/>
    <s v="oct"/>
    <s v="BD Tropica 2017/Ramo et al 2016/Arias-Andrés 2016/Echeverría-Saenz 2016"/>
  </r>
  <r>
    <s v="P13"/>
    <x v="15"/>
    <s v="insecticida"/>
    <x v="10"/>
    <n v="0.05"/>
    <s v="URMD-CPama"/>
    <e v="#NAME?"/>
    <x v="0"/>
    <s v="río"/>
    <n v="2012"/>
    <s v="oct"/>
    <s v="BD Tropica 2017/Ramo et al 2016/Arias-Andrés 2016/Echeverría-Saenz 2016"/>
  </r>
  <r>
    <s v="P13"/>
    <x v="15"/>
    <s v="insecticida"/>
    <x v="155"/>
    <s v="NI"/>
    <s v="Pto 7 Santa Clara "/>
    <e v="#NAME?"/>
    <x v="0"/>
    <s v="río"/>
    <n v="2009"/>
    <s v="oct"/>
    <s v="BD Río Jiménez-CSIC/Echeverría-Sáenz 2012"/>
  </r>
  <r>
    <s v="P13"/>
    <x v="15"/>
    <s v="insecticida"/>
    <x v="156"/>
    <s v="NI"/>
    <s v="Pto 5 Río Limbo "/>
    <e v="#NAME?"/>
    <x v="0"/>
    <s v="río"/>
    <n v="2009"/>
    <s v="oct"/>
    <s v="BD Río Jiménez-CSIC/Echeverría-Sáenz 2012"/>
  </r>
  <r>
    <s v="P13"/>
    <x v="15"/>
    <s v="insecticida"/>
    <x v="157"/>
    <s v="NI"/>
    <s v="Pto 4 Río Jiménez "/>
    <e v="#NAME?"/>
    <x v="0"/>
    <s v="río"/>
    <n v="2009"/>
    <s v="oct"/>
    <s v="BD Río Jiménez-CSIC/Echeverría-Sáenz 2012"/>
  </r>
  <r>
    <s v="P13"/>
    <x v="15"/>
    <s v="insecticida"/>
    <x v="158"/>
    <s v="NI"/>
    <s v="Pto 5 Río Limbo "/>
    <e v="#NAME?"/>
    <x v="0"/>
    <s v="río"/>
    <n v="2009"/>
    <s v="ago"/>
    <s v="BD Río Jiménez-CSIC/Echeverría-Sáenz 2012"/>
  </r>
  <r>
    <s v="P13"/>
    <x v="15"/>
    <s v="insecticida"/>
    <x v="159"/>
    <s v="NI"/>
    <s v="Pto 4 Río Jiménez "/>
    <e v="#NAME?"/>
    <x v="0"/>
    <s v="río"/>
    <n v="2009"/>
    <s v="ago"/>
    <s v="BD Río Jiménez-CSIC/Echeverría-Sáenz 2012"/>
  </r>
  <r>
    <s v="P13"/>
    <x v="15"/>
    <s v="insecticida"/>
    <x v="160"/>
    <s v="NI"/>
    <s v="Pto 6 Río Jiménez Duacarí "/>
    <e v="#NAME?"/>
    <x v="0"/>
    <s v="río"/>
    <n v="2009"/>
    <s v="oct"/>
    <s v="BD Río Jiménez-CSIC/Echeverría-Sáenz 2012"/>
  </r>
  <r>
    <s v="P13"/>
    <x v="15"/>
    <s v="insecticida"/>
    <x v="161"/>
    <s v="NI"/>
    <s v="Pto 6 Río Jiménez Duacarí "/>
    <e v="#NAME?"/>
    <x v="0"/>
    <s v="río"/>
    <n v="2009"/>
    <s v="ago"/>
    <s v="BD Río Jiménez-CSIC/Echeverría-Sáenz 2012"/>
  </r>
  <r>
    <s v="P13"/>
    <x v="15"/>
    <s v="insecticida"/>
    <x v="162"/>
    <s v="NI"/>
    <s v="Cana Sixaola"/>
    <e v="#NAME?"/>
    <x v="0"/>
    <s v="río"/>
    <s v="?"/>
    <s v="?"/>
    <s v="Polidoro 2016"/>
  </r>
  <r>
    <s v="P13"/>
    <x v="15"/>
    <s v="insecticida"/>
    <x v="18"/>
    <n v="0.01"/>
    <s v="CA-S"/>
    <e v="#NAME?"/>
    <x v="0"/>
    <s v="stream"/>
    <n v="2012"/>
    <s v="nov"/>
    <s v="BD Tropica 2017/Ramo et al 2016/Arias-Andrés 2016/Echeverría-Saenz 2016"/>
  </r>
  <r>
    <s v="P13"/>
    <x v="15"/>
    <s v="insecticida"/>
    <x v="18"/>
    <n v="0.01"/>
    <s v="CA-S"/>
    <e v="#NAME?"/>
    <x v="0"/>
    <s v="stream"/>
    <n v="2012"/>
    <s v="nov"/>
    <s v="BD Tropica 2017/Ramo et al 2016/Arias-Andrés 2016/Echeverría-Saenz 2016"/>
  </r>
  <r>
    <s v="P13"/>
    <x v="15"/>
    <s v="insecticida"/>
    <x v="163"/>
    <n v="0.05"/>
    <s v="CA-S"/>
    <e v="#NAME?"/>
    <x v="0"/>
    <s v="stream"/>
    <n v="2010"/>
    <s v="nov"/>
    <s v="BD Tropica 2017/Arias-Andrés 2016"/>
  </r>
  <r>
    <s v="P13"/>
    <x v="15"/>
    <s v="insecticida"/>
    <x v="164"/>
    <n v="0.05"/>
    <s v="CA-S"/>
    <e v="#NAME?"/>
    <x v="0"/>
    <s v="stream"/>
    <n v="2010"/>
    <s v="nov"/>
    <s v="BD Tropica 2017/Arias-Andrés 2016"/>
  </r>
  <r>
    <s v="P13"/>
    <x v="15"/>
    <s v="insecticida"/>
    <x v="9"/>
    <n v="0.05"/>
    <s v="CA-S"/>
    <e v="#NAME?"/>
    <x v="0"/>
    <s v="stream"/>
    <n v="2012"/>
    <s v="jun"/>
    <s v="BD Tropica 2017/Arias-Andrés 2016"/>
  </r>
  <r>
    <s v="P13"/>
    <x v="15"/>
    <s v="insecticida"/>
    <x v="32"/>
    <n v="0.05"/>
    <s v="CA-S"/>
    <e v="#NAME?"/>
    <x v="0"/>
    <s v="stream"/>
    <n v="2010"/>
    <s v="ago"/>
    <s v="BD Tropica 2017/Arias-Andrés 2016"/>
  </r>
  <r>
    <s v="P13"/>
    <x v="15"/>
    <s v="insecticida"/>
    <x v="8"/>
    <n v="0.05"/>
    <s v="CA-S"/>
    <e v="#NAME?"/>
    <x v="0"/>
    <s v="stream"/>
    <n v="2010"/>
    <s v="ago"/>
    <s v="BD Tropica 2017/Arias-Andrés 2016"/>
  </r>
  <r>
    <s v="P13"/>
    <x v="15"/>
    <s v="insecticida"/>
    <x v="20"/>
    <n v="0.05"/>
    <s v="CA-S"/>
    <e v="#NAME?"/>
    <x v="0"/>
    <s v="stream"/>
    <n v="2010"/>
    <s v="feb"/>
    <s v="BD Tropica 2017/Arias-Andrés 2016"/>
  </r>
  <r>
    <s v="P13"/>
    <x v="15"/>
    <s v="insecticida"/>
    <x v="165"/>
    <n v="0.05"/>
    <s v="CA-S"/>
    <e v="#NAME?"/>
    <x v="0"/>
    <s v="stream"/>
    <n v="2010"/>
    <s v="may"/>
    <s v="BD Tropica 2017/Arias-Andrés 2016"/>
  </r>
  <r>
    <s v="P13"/>
    <x v="15"/>
    <s v="insecticida"/>
    <x v="20"/>
    <n v="0.05"/>
    <s v="CA-S"/>
    <e v="#NAME?"/>
    <x v="0"/>
    <s v="stream"/>
    <n v="2011"/>
    <s v="mar"/>
    <s v="BD Tropica 2017/Arias-Andrés 2016"/>
  </r>
  <r>
    <s v="P13"/>
    <x v="15"/>
    <s v="insecticida"/>
    <x v="15"/>
    <n v="0.05"/>
    <s v="CA-S"/>
    <e v="#NAME?"/>
    <x v="0"/>
    <s v="stream"/>
    <n v="2010"/>
    <s v="may"/>
    <s v="BD Tropica 2017/Arias-Andrés 2016"/>
  </r>
  <r>
    <s v="P13"/>
    <x v="15"/>
    <s v="insecticida"/>
    <x v="15"/>
    <n v="0.05"/>
    <s v="CA-S"/>
    <e v="#NAME?"/>
    <x v="0"/>
    <s v="stream"/>
    <n v="2011"/>
    <s v="feb"/>
    <s v="BD Tropica 2017/Arias-Andrés 2016"/>
  </r>
  <r>
    <s v="P13"/>
    <x v="15"/>
    <s v="insecticida"/>
    <x v="15"/>
    <n v="0.05"/>
    <s v="CA-S"/>
    <e v="#NAME?"/>
    <x v="0"/>
    <s v="stream"/>
    <n v="2011"/>
    <s v="mar"/>
    <s v="BD Tropica 2017/Arias-Andrés 2016"/>
  </r>
  <r>
    <s v="P13"/>
    <x v="15"/>
    <s v="insecticida"/>
    <x v="29"/>
    <n v="0.05"/>
    <s v="Puente Goschen"/>
    <e v="#NAME?"/>
    <x v="0"/>
    <s v="stream"/>
    <n v="2010"/>
    <s v="feb"/>
    <s v="BD Tropica 2017/Arias-Andrés 2016"/>
  </r>
  <r>
    <s v="P13"/>
    <x v="15"/>
    <s v="insecticida"/>
    <x v="29"/>
    <n v="0.05"/>
    <s v="CA-S"/>
    <e v="#NAME?"/>
    <x v="0"/>
    <s v="stream"/>
    <n v="2010"/>
    <s v="feb"/>
    <s v="BD Tropica 2017/Arias-Andrés 2016"/>
  </r>
  <r>
    <s v="P13"/>
    <x v="15"/>
    <s v="insecticida"/>
    <x v="29"/>
    <n v="0.05"/>
    <s v="CA-S"/>
    <e v="#NAME?"/>
    <x v="0"/>
    <s v="stream"/>
    <n v="2010"/>
    <s v="jul"/>
    <s v="BD Tropica 2017/Arias-Andrés 2016"/>
  </r>
  <r>
    <s v="P13"/>
    <x v="15"/>
    <s v="insecticida"/>
    <x v="35"/>
    <n v="0.05"/>
    <s v="CA-S"/>
    <e v="#NAME?"/>
    <x v="0"/>
    <s v="stream"/>
    <n v="2011"/>
    <s v="feb"/>
    <s v="BD Tropica 2017/Arias-Andrés 2016"/>
  </r>
  <r>
    <s v="P13"/>
    <x v="15"/>
    <s v="insecticida"/>
    <x v="18"/>
    <n v="0.05"/>
    <s v="CA-S"/>
    <e v="#NAME?"/>
    <x v="0"/>
    <s v="stream"/>
    <n v="2010"/>
    <s v="may"/>
    <s v="BD Tropica 2017/Arias-Andrés 2016"/>
  </r>
  <r>
    <s v="P13"/>
    <x v="15"/>
    <s v="insecticida"/>
    <x v="10"/>
    <n v="0.05"/>
    <s v="CA-S"/>
    <e v="#NAME?"/>
    <x v="0"/>
    <s v="stream"/>
    <n v="2009"/>
    <s v="dic"/>
    <s v="BD Tropica 2017/Arias-Andrés 2016"/>
  </r>
  <r>
    <s v="P13"/>
    <x v="15"/>
    <s v="insecticida"/>
    <x v="166"/>
    <n v="0.05"/>
    <s v="CA-S"/>
    <e v="#NAME?"/>
    <x v="0"/>
    <s v="stream"/>
    <n v="2012"/>
    <s v="feb"/>
    <s v="BD Tropica 2017/Arias-Andrés 2016/Echeverría-Saenz 2016"/>
  </r>
  <r>
    <s v="P13"/>
    <x v="15"/>
    <s v="insecticida"/>
    <x v="167"/>
    <n v="0.05"/>
    <s v="CA-S"/>
    <e v="#NAME?"/>
    <x v="0"/>
    <s v="stream"/>
    <n v="2012"/>
    <s v="feb"/>
    <s v="BD Tropica 2017/Arias-Andrés 2016/Echeverría-Saenz 2016"/>
  </r>
  <r>
    <s v="P13"/>
    <x v="15"/>
    <s v="insecticida"/>
    <x v="11"/>
    <n v="0.05"/>
    <s v="CA-S"/>
    <e v="#NAME?"/>
    <x v="0"/>
    <s v="stream"/>
    <n v="2012"/>
    <s v="set"/>
    <s v="BD Tropica 2017/Ramo et al 2016/Arias-Andrés 2016"/>
  </r>
  <r>
    <s v="P13"/>
    <x v="15"/>
    <s v="insecticida"/>
    <x v="168"/>
    <n v="0.05"/>
    <s v="CA-S"/>
    <e v="#NAME?"/>
    <x v="0"/>
    <s v="stream"/>
    <n v="2012"/>
    <s v="feb"/>
    <s v="BD Tropica 2017/Ramo et al 2016/Arias-Andrés 2016/Echeverría-Saenz 2016"/>
  </r>
  <r>
    <s v="P13"/>
    <x v="15"/>
    <s v="insecticida"/>
    <x v="14"/>
    <n v="0.05"/>
    <s v="CA-S"/>
    <e v="#NAME?"/>
    <x v="0"/>
    <s v="stream"/>
    <n v="2012"/>
    <s v="oct"/>
    <s v="BD Tropica 2017/Ramo et al 2016/Arias-Andrés 2016/Echeverría-Saenz 2016"/>
  </r>
  <r>
    <s v="P13"/>
    <x v="15"/>
    <s v="insecticida"/>
    <x v="14"/>
    <n v="0.05"/>
    <s v="CA-S"/>
    <e v="#NAME?"/>
    <x v="0"/>
    <s v="stream"/>
    <n v="2012"/>
    <s v="nov"/>
    <s v="BD Tropica 2017/Ramo et al 2016/Arias-Andrés 2016/Echeverría-Saenz 2016"/>
  </r>
  <r>
    <s v="P13"/>
    <x v="15"/>
    <s v="insecticida"/>
    <x v="35"/>
    <n v="0.05"/>
    <s v="CA-S"/>
    <e v="#NAME?"/>
    <x v="0"/>
    <s v="stream"/>
    <n v="2012"/>
    <s v="feb"/>
    <s v="BD Tropica 2017/Ramo et al 2016/Arias-Andrés 2016/Echeverría-Saenz 2016"/>
  </r>
  <r>
    <s v="P13"/>
    <x v="15"/>
    <s v="insecticida"/>
    <x v="147"/>
    <n v="0.05"/>
    <s v="FC-MAD-02"/>
    <e v="#NAME?"/>
    <x v="0"/>
    <s v="NI"/>
    <n v="2016"/>
    <s v="nov"/>
    <s v="DA"/>
  </r>
  <r>
    <s v="P14"/>
    <x v="16"/>
    <s v="insecticida"/>
    <x v="22"/>
    <s v="NI"/>
    <s v="Drenaje naciente Tica"/>
    <e v="#NAME?"/>
    <x v="3"/>
    <s v="quebrada"/>
    <n v="2007"/>
    <s v="nov"/>
    <s v="BD Pacayas/Fournier 2010"/>
  </r>
  <r>
    <s v="P14"/>
    <x v="16"/>
    <s v="insecticida"/>
    <x v="35"/>
    <s v="NI"/>
    <s v="Plantón medio"/>
    <e v="#NAME?"/>
    <x v="3"/>
    <s v="quebrada"/>
    <n v="2009"/>
    <s v="nov"/>
    <s v="BD Pacayas/Fournier 2010"/>
  </r>
  <r>
    <s v="P14"/>
    <x v="16"/>
    <s v="insecticida"/>
    <x v="169"/>
    <s v="NI"/>
    <s v="Plantón abajo"/>
    <e v="#NAME?"/>
    <x v="3"/>
    <s v="quebrada"/>
    <n v="2009"/>
    <s v="nov"/>
    <s v="BD Pacayas/Fournier 2010"/>
  </r>
  <r>
    <s v="P14"/>
    <x v="16"/>
    <s v="insecticida"/>
    <x v="170"/>
    <s v="NI"/>
    <s v="Pacayas Medio"/>
    <e v="#NAME?"/>
    <x v="3"/>
    <s v="quebrada"/>
    <n v="2009"/>
    <s v="nov"/>
    <s v="BD Pacayas/Fournier 2010"/>
  </r>
  <r>
    <s v="P14"/>
    <x v="16"/>
    <s v="insecticida"/>
    <x v="10"/>
    <s v="NI"/>
    <s v="Pacayas abajo"/>
    <e v="#NAME?"/>
    <x v="3"/>
    <s v="quebrada"/>
    <n v="2009"/>
    <s v="nov"/>
    <s v="BD Pacayas/Fournier 2010"/>
  </r>
  <r>
    <s v="P14"/>
    <x v="16"/>
    <s v="insecticida"/>
    <x v="32"/>
    <n v="0.05"/>
    <s v="Cbananera"/>
    <e v="#NAME?"/>
    <x v="0"/>
    <s v="canal"/>
    <n v="2012"/>
    <s v="jun"/>
    <s v="BD Tropica 2017/Arias-Andrés 2016"/>
  </r>
  <r>
    <s v="P14"/>
    <x v="16"/>
    <s v="insecticida"/>
    <x v="35"/>
    <n v="0.05"/>
    <s v="Cbananera"/>
    <e v="#NAME?"/>
    <x v="0"/>
    <s v="canal"/>
    <n v="2010"/>
    <s v="may"/>
    <s v="BD Tropica 2017/Arias-Andrés 2016"/>
  </r>
  <r>
    <s v="P14"/>
    <x v="16"/>
    <s v="insecticida"/>
    <x v="56"/>
    <n v="0.05"/>
    <s v="CPama-J"/>
    <e v="#NAME?"/>
    <x v="0"/>
    <s v="canal"/>
    <n v="2011"/>
    <s v="oct"/>
    <s v="BD Tropica 2017/Ramo et al 2016/Arias-Andrés 2016/Echeverría-Saenz 2016"/>
  </r>
  <r>
    <s v="P14"/>
    <x v="16"/>
    <s v="insecticida"/>
    <x v="56"/>
    <s v="NI"/>
    <s v="?"/>
    <e v="#NAME?"/>
    <x v="0"/>
    <s v="canal"/>
    <n v="2012"/>
    <s v="?"/>
    <s v="Arias-Andrés 2016"/>
  </r>
  <r>
    <s v="P14"/>
    <x v="16"/>
    <s v="insecticida"/>
    <x v="35"/>
    <n v="0.02"/>
    <s v="LMD-CJ"/>
    <e v="#NAME?"/>
    <x v="0"/>
    <s v="laguna"/>
    <n v="2012"/>
    <s v="dic"/>
    <s v="BD Tropica 2017/Arias-Andrés 2016"/>
  </r>
  <r>
    <s v="P14"/>
    <x v="16"/>
    <s v="insecticida"/>
    <x v="35"/>
    <n v="0.02"/>
    <s v="LSM"/>
    <e v="#NAME?"/>
    <x v="0"/>
    <s v="laguna"/>
    <n v="2012"/>
    <s v="dic"/>
    <s v="BD Tropica 2017/Arias-Andrés 2016"/>
  </r>
  <r>
    <s v="P14"/>
    <x v="16"/>
    <s v="insecticida"/>
    <x v="12"/>
    <n v="0.05"/>
    <s v="LMD-RP"/>
    <e v="#NAME?"/>
    <x v="0"/>
    <s v="laguna"/>
    <n v="2011"/>
    <s v="ago"/>
    <s v="BD Tropica 2017/Arias-Andrés 2016"/>
  </r>
  <r>
    <s v="P14"/>
    <x v="16"/>
    <s v="insecticida"/>
    <x v="19"/>
    <n v="0.05"/>
    <s v="LMD"/>
    <e v="#NAME?"/>
    <x v="0"/>
    <s v="laguna"/>
    <n v="2010"/>
    <s v="jul"/>
    <s v="BD Tropica 2017/Arias-Andrés 2016"/>
  </r>
  <r>
    <s v="P14"/>
    <x v="16"/>
    <s v="insecticida"/>
    <x v="19"/>
    <n v="0.05"/>
    <s v="LMD"/>
    <e v="#NAME?"/>
    <x v="0"/>
    <s v="laguna"/>
    <n v="2011"/>
    <s v="ago"/>
    <s v="BD Tropica 2017/Arias-Andrés 2016"/>
  </r>
  <r>
    <s v="P14"/>
    <x v="16"/>
    <s v="insecticida"/>
    <x v="15"/>
    <n v="0.02"/>
    <s v="RMD"/>
    <e v="#NAME?"/>
    <x v="0"/>
    <s v="río"/>
    <n v="2012"/>
    <s v="dic"/>
    <s v="BD Tropica 2017/Arias-Andrés 2016"/>
  </r>
  <r>
    <s v="P14"/>
    <x v="16"/>
    <s v="insecticida"/>
    <x v="10"/>
    <n v="0.02"/>
    <s v="URMD-CPama"/>
    <e v="#NAME?"/>
    <x v="0"/>
    <s v="río"/>
    <n v="2012"/>
    <s v="nov"/>
    <s v="BD Tropica 2017/Arias-Andrés 2016/Echeverría-Saenz 2016"/>
  </r>
  <r>
    <s v="P14"/>
    <x v="16"/>
    <s v="insecticida"/>
    <x v="19"/>
    <n v="0.02"/>
    <s v="RMD-F "/>
    <e v="#NAME?"/>
    <x v="0"/>
    <s v="río"/>
    <n v="2012"/>
    <s v="dic"/>
    <s v="BD Tropica 2017/Ramo et al 2016/Arias-Andrés 2016"/>
  </r>
  <r>
    <s v="P14"/>
    <x v="16"/>
    <s v="insecticida"/>
    <x v="10"/>
    <n v="0.02"/>
    <s v="RMD-F "/>
    <e v="#NAME?"/>
    <x v="0"/>
    <s v="río"/>
    <n v="2012"/>
    <s v="nov"/>
    <s v="BD Tropica 2017/Ramo et al 2016/Arias-Andrés 2016/Echeverría-Saenz 2016"/>
  </r>
  <r>
    <s v="P14"/>
    <x v="16"/>
    <s v="insecticida"/>
    <x v="10"/>
    <n v="0.02"/>
    <s v="RMD-F "/>
    <e v="#NAME?"/>
    <x v="0"/>
    <s v="río"/>
    <n v="2012"/>
    <s v="nov"/>
    <s v="BD Tropica 2017/Ramo et al 2016/Arias-Andrés 2016/Echeverría-Saenz 2016"/>
  </r>
  <r>
    <s v="P14"/>
    <x v="16"/>
    <s v="insecticida"/>
    <x v="19"/>
    <n v="0.05"/>
    <s v="RMD"/>
    <e v="#NAME?"/>
    <x v="0"/>
    <s v="río"/>
    <n v="2010"/>
    <s v="ago"/>
    <s v="BD Tropica 2017/Arias-Andrés 2016"/>
  </r>
  <r>
    <s v="P14"/>
    <x v="16"/>
    <s v="insecticida"/>
    <x v="29"/>
    <n v="0.05"/>
    <s v="RMD-F "/>
    <e v="#NAME?"/>
    <x v="0"/>
    <s v="río"/>
    <n v="2010"/>
    <s v="feb"/>
    <s v="BD Tropica 2017/Arias-Andrés 2016"/>
  </r>
  <r>
    <s v="P14"/>
    <x v="16"/>
    <s v="insecticida"/>
    <x v="22"/>
    <n v="0.05"/>
    <s v="URMD-CPama"/>
    <e v="#NAME?"/>
    <x v="0"/>
    <s v="río"/>
    <n v="2012"/>
    <s v="nov"/>
    <s v="BD Tropica 2017/Arias-Andrés 2016/Echeverría-Saenz 2016"/>
  </r>
  <r>
    <s v="P14"/>
    <x v="16"/>
    <s v="insecticida"/>
    <x v="42"/>
    <n v="0.05"/>
    <s v="URMD-CPama"/>
    <e v="#NAME?"/>
    <x v="0"/>
    <s v="río"/>
    <n v="2011"/>
    <s v="ago"/>
    <s v="BD Tropica 2017/Ramo et al 2016/Arias-Andrés 2016"/>
  </r>
  <r>
    <s v="P14"/>
    <x v="16"/>
    <s v="insecticida"/>
    <x v="147"/>
    <n v="0.05"/>
    <s v="RMD-F "/>
    <e v="#NAME?"/>
    <x v="0"/>
    <s v="río"/>
    <n v="2011"/>
    <s v="ago"/>
    <s v="BD Tropica 2017/Ramo et al 2016/Arias-Andrés 2016"/>
  </r>
  <r>
    <s v="P14"/>
    <x v="16"/>
    <s v="insecticida"/>
    <x v="58"/>
    <n v="0.05"/>
    <s v="RMD-F "/>
    <e v="#NAME?"/>
    <x v="0"/>
    <s v="río"/>
    <n v="2011"/>
    <s v="apr"/>
    <s v="BD Tropica 2017/Ramo et al 2016/Arias-Andrés 2016"/>
  </r>
  <r>
    <s v="P14"/>
    <x v="16"/>
    <s v="insecticida"/>
    <x v="12"/>
    <n v="0.05"/>
    <s v="RMD-F "/>
    <e v="#NAME?"/>
    <x v="0"/>
    <s v="río"/>
    <n v="2012"/>
    <s v="jul"/>
    <s v="BD Tropica 2017/Ramo et al 2016/Arias-Andrés 2016"/>
  </r>
  <r>
    <s v="P14"/>
    <x v="16"/>
    <s v="insecticida"/>
    <x v="29"/>
    <n v="0.05"/>
    <s v="URMD-CPama"/>
    <e v="#NAME?"/>
    <x v="0"/>
    <s v="río"/>
    <n v="2012"/>
    <s v="set"/>
    <s v="BD Tropica 2017/Ramo et al 2016/Arias-Andrés 2016"/>
  </r>
  <r>
    <s v="P14"/>
    <x v="16"/>
    <s v="insecticida"/>
    <x v="35"/>
    <n v="0.05"/>
    <s v="RMD-F "/>
    <e v="#NAME?"/>
    <x v="0"/>
    <s v="río"/>
    <n v="2012"/>
    <s v="set"/>
    <s v="BD Tropica 2017/Ramo et al 2016/Arias-Andrés 2016"/>
  </r>
  <r>
    <s v="P14"/>
    <x v="16"/>
    <s v="insecticida"/>
    <x v="144"/>
    <n v="0.05"/>
    <s v="RMD-F "/>
    <e v="#NAME?"/>
    <x v="0"/>
    <s v="río"/>
    <n v="2011"/>
    <s v="oct"/>
    <s v="BD Tropica 2017/Ramo et al 2016/Arias-Andrés 2016/Echeverría-Saenz 2016"/>
  </r>
  <r>
    <s v="P14"/>
    <x v="16"/>
    <s v="insecticida"/>
    <x v="54"/>
    <n v="0.05"/>
    <s v="RMD-F "/>
    <e v="#NAME?"/>
    <x v="0"/>
    <s v="río"/>
    <n v="2012"/>
    <s v="nov"/>
    <s v="BD Tropica 2017/Ramo et al 2016/Arias-Andrés 2016/Echeverría-Saenz 2016"/>
  </r>
  <r>
    <s v="P14"/>
    <x v="16"/>
    <s v="insecticida"/>
    <x v="11"/>
    <n v="0.05"/>
    <s v="RMD-F "/>
    <e v="#NAME?"/>
    <x v="0"/>
    <s v="río"/>
    <n v="2012"/>
    <s v="oct"/>
    <s v="BD Tropica 2017/Ramo et al 2016/Arias-Andrés 2016/Echeverría-Saenz 2016"/>
  </r>
  <r>
    <s v="P14"/>
    <x v="16"/>
    <s v="insecticida"/>
    <x v="8"/>
    <n v="0.05"/>
    <s v="URMD-CPama"/>
    <e v="#NAME?"/>
    <x v="0"/>
    <s v="río"/>
    <n v="2011"/>
    <s v="oct"/>
    <s v="BD Tropica 2017/Ramo et al 2016/Arias-Andrés 2016/Echeverría-Saenz 2016"/>
  </r>
  <r>
    <s v="P14"/>
    <x v="16"/>
    <s v="insecticida"/>
    <x v="8"/>
    <n v="0.05"/>
    <s v="RMD-F "/>
    <e v="#NAME?"/>
    <x v="0"/>
    <s v="río"/>
    <n v="2011"/>
    <s v="oct"/>
    <s v="BD Tropica 2017/Ramo et al 2016/Arias-Andrés 2016/Echeverría-Saenz 2016"/>
  </r>
  <r>
    <s v="P14"/>
    <x v="16"/>
    <s v="insecticida"/>
    <x v="22"/>
    <n v="0.05"/>
    <s v="URMD-CPama"/>
    <e v="#NAME?"/>
    <x v="0"/>
    <s v="río"/>
    <n v="2011"/>
    <s v="oct"/>
    <s v="BD Tropica 2017/Ramo et al 2016/Arias-Andrés 2016/Echeverría-Saenz 2016"/>
  </r>
  <r>
    <s v="P14"/>
    <x v="16"/>
    <s v="insecticida"/>
    <x v="19"/>
    <n v="0.05"/>
    <s v="RMD-F "/>
    <e v="#NAME?"/>
    <x v="0"/>
    <s v="río"/>
    <n v="2011"/>
    <s v="oct"/>
    <s v="BD Tropica 2017/Ramo et al 2016/Arias-Andrés 2016/Echeverría-Saenz 2016"/>
  </r>
  <r>
    <s v="P14"/>
    <x v="16"/>
    <s v="insecticida"/>
    <x v="15"/>
    <n v="0.05"/>
    <s v="URMD-CPama"/>
    <e v="#NAME?"/>
    <x v="0"/>
    <s v="río"/>
    <n v="2012"/>
    <s v="oct"/>
    <s v="BD Tropica 2017/Ramo et al 2016/Arias-Andrés 2016/Echeverría-Saenz 2016"/>
  </r>
  <r>
    <s v="P14"/>
    <x v="16"/>
    <s v="insecticida"/>
    <x v="69"/>
    <n v="0.1"/>
    <s v="Pto 7 Santa Clara "/>
    <e v="#NAME?"/>
    <x v="0"/>
    <s v="río"/>
    <n v="2010"/>
    <s v="jun"/>
    <s v="BD Río Jiménez-LAREP/Echeverría-Sáenz 2012"/>
  </r>
  <r>
    <s v="P14"/>
    <x v="16"/>
    <s v="insecticida"/>
    <x v="25"/>
    <n v="0.1"/>
    <s v="Pto 5 Río Limbo "/>
    <e v="#NAME?"/>
    <x v="0"/>
    <s v="río"/>
    <n v="2010"/>
    <s v="jun"/>
    <s v="BD Río Jiménez-LAREP/Echeverría-Sáenz 2012"/>
  </r>
  <r>
    <s v="P14"/>
    <x v="16"/>
    <s v="insecticida"/>
    <x v="62"/>
    <n v="0.1"/>
    <s v="Pto 4 Río Jiménez "/>
    <e v="#NAME?"/>
    <x v="0"/>
    <s v="río"/>
    <n v="2010"/>
    <s v="jun"/>
    <s v="BD Río Jiménez-LAREP/Echeverría-Sáenz 2012"/>
  </r>
  <r>
    <s v="P14"/>
    <x v="16"/>
    <s v="insecticida"/>
    <x v="27"/>
    <n v="0.1"/>
    <s v="Pto 6 Río Jiménez Duacarí "/>
    <e v="#NAME?"/>
    <x v="0"/>
    <s v="río"/>
    <n v="2010"/>
    <s v="jun"/>
    <s v="BD Río Jiménez-LAREP/Echeverría-Sáenz 2012"/>
  </r>
  <r>
    <s v="P14"/>
    <x v="16"/>
    <s v="insecticida"/>
    <x v="22"/>
    <n v="0.2"/>
    <s v="Pto 6 Río Jiménez Duacarí "/>
    <e v="#NAME?"/>
    <x v="0"/>
    <s v="río"/>
    <n v="2009"/>
    <s v="oct"/>
    <s v="BD Río Jiménez-LAREP/Echeverría-Sáenz 2012"/>
  </r>
  <r>
    <s v="P14"/>
    <x v="16"/>
    <s v="insecticida"/>
    <x v="171"/>
    <s v="NI"/>
    <s v="Piña 5. Limbo"/>
    <e v="#NAME?"/>
    <x v="0"/>
    <s v="río"/>
    <n v="2009"/>
    <s v="oct"/>
    <s v="BD Río Jiménez-CSIC/Echeverría-Sáenz 2012"/>
  </r>
  <r>
    <s v="P14"/>
    <x v="16"/>
    <s v="insecticida"/>
    <x v="172"/>
    <s v="NI"/>
    <s v="Piña 6. Duacarí"/>
    <e v="#NAME?"/>
    <x v="0"/>
    <s v="río"/>
    <n v="2009"/>
    <s v="ago"/>
    <s v="BD Río Jiménez-CSIC/Echeverría-Sáenz 2012"/>
  </r>
  <r>
    <s v="P14"/>
    <x v="16"/>
    <s v="insecticida"/>
    <x v="173"/>
    <s v="NI"/>
    <s v="Piña 4. Jiménez"/>
    <e v="#NAME?"/>
    <x v="0"/>
    <s v="río"/>
    <n v="2009"/>
    <s v="ago"/>
    <s v="BD Río Jiménez-CSIC/Echeverría-Sáenz 2012"/>
  </r>
  <r>
    <s v="P14"/>
    <x v="16"/>
    <s v="insecticida"/>
    <x v="174"/>
    <s v="NI"/>
    <s v="Piña 4. Jiménez"/>
    <e v="#NAME?"/>
    <x v="0"/>
    <s v="río"/>
    <n v="2009"/>
    <s v="oct"/>
    <s v="BD Río Jiménez-CSIC/Echeverría-Sáenz 2012"/>
  </r>
  <r>
    <s v="P14"/>
    <x v="16"/>
    <s v="insecticida"/>
    <x v="175"/>
    <s v="NI"/>
    <s v="Piña 7. Sta Clara"/>
    <e v="#NAME?"/>
    <x v="0"/>
    <s v="río"/>
    <n v="2009"/>
    <s v="ago"/>
    <s v="BD Río Jiménez-CSIC/Echeverría-Sáenz 2012"/>
  </r>
  <r>
    <s v="P14"/>
    <x v="16"/>
    <s v="insecticida"/>
    <x v="176"/>
    <s v="NI"/>
    <s v="Piña 5. Limbo"/>
    <e v="#NAME?"/>
    <x v="0"/>
    <s v="río"/>
    <n v="2009"/>
    <s v="ago"/>
    <s v="BD Río Jiménez-CSIC/Echeverría-Sáenz 2012"/>
  </r>
  <r>
    <s v="P14"/>
    <x v="16"/>
    <s v="insecticida"/>
    <x v="177"/>
    <s v="NI"/>
    <s v="Piña 7. Sta Clara"/>
    <e v="#NAME?"/>
    <x v="0"/>
    <s v="río"/>
    <n v="2009"/>
    <s v="oct"/>
    <s v="BD Río Jiménez-CSIC/Echeverría-Sáenz 2012"/>
  </r>
  <r>
    <s v="P14"/>
    <x v="16"/>
    <s v="insecticida"/>
    <x v="20"/>
    <n v="0.02"/>
    <s v="CA-S"/>
    <e v="#NAME?"/>
    <x v="0"/>
    <s v="stream"/>
    <n v="2012"/>
    <s v="dic"/>
    <s v="BD Tropica 2017/Ramo et al 2016/Arias-Andrés 2016"/>
  </r>
  <r>
    <s v="P14"/>
    <x v="16"/>
    <s v="insecticida"/>
    <x v="10"/>
    <n v="0.02"/>
    <s v="CA-S"/>
    <e v="#NAME?"/>
    <x v="0"/>
    <s v="stream"/>
    <n v="2012"/>
    <s v="nov"/>
    <s v="BD Tropica 2017/Ramo et al 2016/Arias-Andrés 2016/Echeverría-Saenz 2016"/>
  </r>
  <r>
    <s v="P14"/>
    <x v="16"/>
    <s v="insecticida"/>
    <x v="178"/>
    <n v="0.05"/>
    <s v="CA-S"/>
    <e v="#NAME?"/>
    <x v="0"/>
    <s v="stream"/>
    <n v="2011"/>
    <s v="ago"/>
    <s v="BD Tropica 2017/Arias-Andrés 2016"/>
  </r>
  <r>
    <s v="P14"/>
    <x v="16"/>
    <s v="insecticida"/>
    <x v="97"/>
    <n v="0.05"/>
    <s v="CA-S"/>
    <e v="#NAME?"/>
    <x v="0"/>
    <s v="stream"/>
    <n v="2011"/>
    <s v="jun"/>
    <s v="BD Tropica 2017/Arias-Andrés 2016"/>
  </r>
  <r>
    <s v="P14"/>
    <x v="16"/>
    <s v="insecticida"/>
    <x v="179"/>
    <n v="0.05"/>
    <s v="CA-S"/>
    <e v="#NAME?"/>
    <x v="0"/>
    <s v="stream"/>
    <n v="2010"/>
    <s v="nov"/>
    <s v="BD Tropica 2017/Arias-Andrés 2016"/>
  </r>
  <r>
    <s v="P14"/>
    <x v="16"/>
    <s v="insecticida"/>
    <x v="180"/>
    <n v="0.05"/>
    <s v="CA-S"/>
    <e v="#NAME?"/>
    <x v="0"/>
    <s v="stream"/>
    <n v="2010"/>
    <s v="nov"/>
    <s v="BD Tropica 2017/Arias-Andrés 2016"/>
  </r>
  <r>
    <s v="P14"/>
    <x v="16"/>
    <s v="insecticida"/>
    <x v="181"/>
    <n v="0.05"/>
    <s v="CA-S"/>
    <e v="#NAME?"/>
    <x v="0"/>
    <s v="stream"/>
    <n v="2010"/>
    <s v="feb"/>
    <s v="BD Tropica 2017/Arias-Andrés 2016"/>
  </r>
  <r>
    <s v="P14"/>
    <x v="16"/>
    <s v="insecticida"/>
    <x v="182"/>
    <n v="0.05"/>
    <s v="CA-S"/>
    <e v="#NAME?"/>
    <x v="0"/>
    <s v="stream"/>
    <n v="2010"/>
    <s v="feb"/>
    <s v="BD Tropica 2017/Arias-Andrés 2016"/>
  </r>
  <r>
    <s v="P14"/>
    <x v="16"/>
    <s v="insecticida"/>
    <x v="183"/>
    <n v="0.05"/>
    <s v="CA-S"/>
    <e v="#NAME?"/>
    <x v="0"/>
    <s v="stream"/>
    <n v="2011"/>
    <s v="feb"/>
    <s v="BD Tropica 2017/Arias-Andrés 2016"/>
  </r>
  <r>
    <s v="P14"/>
    <x v="16"/>
    <s v="insecticida"/>
    <x v="47"/>
    <n v="0.05"/>
    <s v="CA-S"/>
    <e v="#NAME?"/>
    <x v="0"/>
    <s v="stream"/>
    <n v="2011"/>
    <s v="feb"/>
    <s v="BD Tropica 2017/Arias-Andrés 2016"/>
  </r>
  <r>
    <s v="P14"/>
    <x v="16"/>
    <s v="insecticida"/>
    <x v="184"/>
    <n v="0.05"/>
    <s v="CA-S"/>
    <e v="#NAME?"/>
    <x v="0"/>
    <s v="stream"/>
    <n v="2010"/>
    <s v="may"/>
    <s v="BD Tropica 2017/Arias-Andrés 2016"/>
  </r>
  <r>
    <s v="P14"/>
    <x v="16"/>
    <s v="insecticida"/>
    <x v="55"/>
    <n v="0.05"/>
    <s v="CA-S"/>
    <e v="#NAME?"/>
    <x v="0"/>
    <s v="stream"/>
    <n v="2012"/>
    <s v="jun"/>
    <s v="BD Tropica 2017/Arias-Andrés 2016"/>
  </r>
  <r>
    <s v="P14"/>
    <x v="16"/>
    <s v="insecticida"/>
    <x v="148"/>
    <n v="0.05"/>
    <s v="CA-S"/>
    <e v="#NAME?"/>
    <x v="0"/>
    <s v="stream"/>
    <n v="2011"/>
    <s v="mar"/>
    <s v="BD Tropica 2017/Arias-Andrés 2016"/>
  </r>
  <r>
    <s v="P14"/>
    <x v="16"/>
    <s v="insecticida"/>
    <x v="32"/>
    <n v="0.05"/>
    <s v="CA-S"/>
    <e v="#NAME?"/>
    <x v="0"/>
    <s v="stream"/>
    <n v="2011"/>
    <s v="jul"/>
    <s v="BD Tropica 2017/Arias-Andrés 2016"/>
  </r>
  <r>
    <s v="P14"/>
    <x v="16"/>
    <s v="insecticida"/>
    <x v="28"/>
    <n v="0.05"/>
    <s v="CA-S"/>
    <e v="#NAME?"/>
    <x v="0"/>
    <s v="stream"/>
    <n v="2010"/>
    <s v="may"/>
    <s v="BD Tropica 2017/Arias-Andrés 2016"/>
  </r>
  <r>
    <s v="P14"/>
    <x v="16"/>
    <s v="insecticida"/>
    <x v="28"/>
    <n v="0.05"/>
    <s v="CA-S"/>
    <e v="#NAME?"/>
    <x v="0"/>
    <s v="stream"/>
    <n v="2011"/>
    <s v="jul"/>
    <s v="BD Tropica 2017/Arias-Andrés 2016"/>
  </r>
  <r>
    <s v="P14"/>
    <x v="16"/>
    <s v="insecticida"/>
    <x v="56"/>
    <n v="0.05"/>
    <s v="CA-S"/>
    <e v="#NAME?"/>
    <x v="0"/>
    <s v="stream"/>
    <n v="2011"/>
    <s v="jul"/>
    <s v="BD Tropica 2017/Arias-Andrés 2016"/>
  </r>
  <r>
    <s v="P14"/>
    <x v="16"/>
    <s v="insecticida"/>
    <x v="56"/>
    <n v="0.05"/>
    <s v="CA-S"/>
    <e v="#NAME?"/>
    <x v="0"/>
    <s v="stream"/>
    <n v="2011"/>
    <s v="jul"/>
    <s v="BD Tropica 2017/Arias-Andrés 2016"/>
  </r>
  <r>
    <s v="P14"/>
    <x v="16"/>
    <s v="insecticida"/>
    <x v="8"/>
    <n v="0.05"/>
    <s v="CA-S"/>
    <e v="#NAME?"/>
    <x v="0"/>
    <s v="stream"/>
    <n v="2011"/>
    <s v="mar"/>
    <s v="BD Tropica 2017/Arias-Andrés 2016"/>
  </r>
  <r>
    <s v="P14"/>
    <x v="16"/>
    <s v="insecticida"/>
    <x v="34"/>
    <n v="0.05"/>
    <s v="CA-S"/>
    <e v="#NAME?"/>
    <x v="0"/>
    <s v="stream"/>
    <n v="2010"/>
    <s v="may"/>
    <s v="BD Tropica 2017/Arias-Andrés 2016"/>
  </r>
  <r>
    <s v="P14"/>
    <x v="16"/>
    <s v="insecticida"/>
    <x v="34"/>
    <n v="0.05"/>
    <s v="CA-S"/>
    <e v="#NAME?"/>
    <x v="0"/>
    <s v="stream"/>
    <n v="2011"/>
    <s v="mar"/>
    <s v="BD Tropica 2017/Arias-Andrés 2016"/>
  </r>
  <r>
    <s v="P14"/>
    <x v="16"/>
    <s v="insecticida"/>
    <x v="58"/>
    <n v="0.05"/>
    <s v="CA-S"/>
    <e v="#NAME?"/>
    <x v="0"/>
    <s v="stream"/>
    <n v="2011"/>
    <s v="jul"/>
    <s v="BD Tropica 2017/Arias-Andrés 2016"/>
  </r>
  <r>
    <s v="P14"/>
    <x v="16"/>
    <s v="insecticida"/>
    <x v="22"/>
    <n v="0.05"/>
    <s v="CA-S"/>
    <e v="#NAME?"/>
    <x v="0"/>
    <s v="stream"/>
    <n v="2010"/>
    <s v="ago"/>
    <s v="BD Tropica 2017/Arias-Andrés 2016"/>
  </r>
  <r>
    <s v="P14"/>
    <x v="16"/>
    <s v="insecticida"/>
    <x v="19"/>
    <n v="0.05"/>
    <s v="CA-S"/>
    <e v="#NAME?"/>
    <x v="0"/>
    <s v="stream"/>
    <n v="2010"/>
    <s v="jul"/>
    <s v="BD Tropica 2017/Arias-Andrés 2016"/>
  </r>
  <r>
    <s v="P14"/>
    <x v="16"/>
    <s v="insecticida"/>
    <x v="20"/>
    <n v="0.05"/>
    <s v="CA-S"/>
    <e v="#NAME?"/>
    <x v="0"/>
    <s v="stream"/>
    <n v="2010"/>
    <s v="ago"/>
    <s v="BD Tropica 2017/Arias-Andrés 2016"/>
  </r>
  <r>
    <s v="P14"/>
    <x v="16"/>
    <s v="insecticida"/>
    <x v="35"/>
    <n v="0.05"/>
    <s v="CA-S"/>
    <e v="#NAME?"/>
    <x v="0"/>
    <s v="stream"/>
    <n v="2009"/>
    <s v="dic"/>
    <s v="BD Tropica 2017/Arias-Andrés 2016"/>
  </r>
  <r>
    <s v="P14"/>
    <x v="16"/>
    <s v="insecticida"/>
    <x v="29"/>
    <n v="0.05"/>
    <s v="CA-S"/>
    <e v="#NAME?"/>
    <x v="0"/>
    <s v="stream"/>
    <n v="2009"/>
    <s v="oct"/>
    <s v="BD Tropica 2017/Arias-Andrés 2016/Diepens 2013"/>
  </r>
  <r>
    <s v="P14"/>
    <x v="16"/>
    <s v="insecticida"/>
    <x v="185"/>
    <n v="0.05"/>
    <s v="CA-S"/>
    <e v="#NAME?"/>
    <x v="0"/>
    <s v="stream"/>
    <n v="2012"/>
    <s v="feb"/>
    <s v="BD Tropica 2017/Arias-Andrés 2016/Echeverría-Saenz 2016"/>
  </r>
  <r>
    <s v="P14"/>
    <x v="16"/>
    <s v="insecticida"/>
    <x v="8"/>
    <n v="0.05"/>
    <s v="CA-S"/>
    <e v="#NAME?"/>
    <x v="0"/>
    <s v="stream"/>
    <n v="2012"/>
    <s v="set"/>
    <s v="BD Tropica 2017/Ramo et al 2016/Arias-Andrés 2016"/>
  </r>
  <r>
    <s v="P14"/>
    <x v="16"/>
    <s v="insecticida"/>
    <x v="34"/>
    <n v="0.05"/>
    <s v="CA-S"/>
    <e v="#NAME?"/>
    <x v="0"/>
    <s v="stream"/>
    <n v="2011"/>
    <s v="jul"/>
    <s v="BD Tropica 2017/Ramo et al 2016/Arias-Andrés 2016"/>
  </r>
  <r>
    <s v="P14"/>
    <x v="16"/>
    <s v="insecticida"/>
    <x v="58"/>
    <n v="0.05"/>
    <s v="CA-S"/>
    <e v="#NAME?"/>
    <x v="0"/>
    <s v="stream"/>
    <n v="2011"/>
    <s v="set"/>
    <s v="BD Tropica 2017/Ramo et al 2016/Arias-Andrés 2016"/>
  </r>
  <r>
    <s v="P14"/>
    <x v="16"/>
    <s v="insecticida"/>
    <x v="186"/>
    <n v="0.05"/>
    <s v="CA-S"/>
    <e v="#NAME?"/>
    <x v="0"/>
    <s v="stream"/>
    <n v="2012"/>
    <s v="ene"/>
    <s v="BD Tropica 2017/Ramo et al 2016/Arias-Andrés 2016"/>
  </r>
  <r>
    <s v="P14"/>
    <x v="16"/>
    <s v="insecticida"/>
    <x v="15"/>
    <n v="0.05"/>
    <s v="CA-S"/>
    <e v="#NAME?"/>
    <x v="0"/>
    <s v="stream"/>
    <n v="2011"/>
    <s v="ago"/>
    <s v="BD Tropica 2017/Ramo et al 2016/Arias-Andrés 2016"/>
  </r>
  <r>
    <s v="P14"/>
    <x v="16"/>
    <s v="insecticida"/>
    <x v="187"/>
    <n v="0.05"/>
    <s v="CA-S"/>
    <e v="#NAME?"/>
    <x v="0"/>
    <s v="stream"/>
    <n v="2012"/>
    <s v="nov"/>
    <s v="BD Tropica 2017/Ramo et al 2016/Arias-Andrés 2016/Echeverría-Saenz 2016"/>
  </r>
  <r>
    <s v="P14"/>
    <x v="16"/>
    <s v="insecticida"/>
    <x v="27"/>
    <n v="0.05"/>
    <s v="CA-S"/>
    <e v="#NAME?"/>
    <x v="0"/>
    <s v="stream"/>
    <n v="2011"/>
    <s v="nov"/>
    <s v="BD Tropica 2017/Ramo et al 2016/Arias-Andrés 2016/Echeverría-Saenz 2016"/>
  </r>
  <r>
    <s v="P14"/>
    <x v="16"/>
    <s v="insecticida"/>
    <x v="58"/>
    <n v="0.05"/>
    <s v="CA-S"/>
    <e v="#NAME?"/>
    <x v="0"/>
    <s v="stream"/>
    <n v="2012"/>
    <s v="oct"/>
    <s v="BD Tropica 2017/Ramo et al 2016/Arias-Andrés 2016/Echeverría-Saenz 2016"/>
  </r>
  <r>
    <s v="P14"/>
    <x v="16"/>
    <s v="insecticida"/>
    <x v="12"/>
    <n v="0.05"/>
    <s v="CA-S"/>
    <e v="#NAME?"/>
    <x v="0"/>
    <s v="stream"/>
    <n v="2012"/>
    <s v="mar"/>
    <s v="BD Tropica 2017/Ramo et al 2016/Arias-Andrés 2016/Echeverría-Saenz 2016"/>
  </r>
  <r>
    <s v="P14"/>
    <x v="16"/>
    <s v="insecticida"/>
    <x v="188"/>
    <n v="0.05"/>
    <s v="CA-S"/>
    <e v="#NAME?"/>
    <x v="0"/>
    <s v="stream"/>
    <n v="2012"/>
    <s v="feb"/>
    <s v="BD Tropica 2017/Ramo et al 2016/Arias-Andrés 2016/Echeverría-Saenz 2016"/>
  </r>
  <r>
    <s v="P14"/>
    <x v="16"/>
    <s v="insecticida"/>
    <x v="29"/>
    <n v="0.05"/>
    <s v="CA-S"/>
    <e v="#NAME?"/>
    <x v="0"/>
    <s v="stream"/>
    <n v="2012"/>
    <s v="feb"/>
    <s v="BD Tropica 2017/Ramo et al 2016/Arias-Andrés 2016/Echeverría-Saenz 2016"/>
  </r>
  <r>
    <s v="P14"/>
    <x v="16"/>
    <s v="insecticida"/>
    <x v="189"/>
    <n v="0.05"/>
    <s v="FC-MAD-02"/>
    <e v="#NAME?"/>
    <x v="0"/>
    <s v="NI"/>
    <n v="2016"/>
    <s v="nov"/>
    <s v="DA"/>
  </r>
  <r>
    <s v="P14"/>
    <x v="16"/>
    <s v="insecticida"/>
    <x v="12"/>
    <n v="0.05"/>
    <s v="FC-MAD-02"/>
    <e v="#NAME?"/>
    <x v="0"/>
    <s v="NI"/>
    <n v="2017"/>
    <s v="feb"/>
    <s v="DA"/>
  </r>
  <r>
    <s v="P14"/>
    <x v="16"/>
    <s v="insecticida"/>
    <x v="14"/>
    <n v="0.05"/>
    <s v="FC-MAD-02"/>
    <e v="#NAME?"/>
    <x v="0"/>
    <s v="NI"/>
    <n v="2017"/>
    <s v="may"/>
    <s v="DA"/>
  </r>
  <r>
    <s v="P14"/>
    <x v="16"/>
    <s v="insecticida"/>
    <x v="71"/>
    <n v="0.03"/>
    <s v="Rio Thiales abajo"/>
    <e v="#NAME?"/>
    <x v="2"/>
    <s v="río"/>
    <n v="2012"/>
    <s v="ago"/>
    <s v="BD Cri-Caño Negro; Fournier 2017_x000a_"/>
  </r>
  <r>
    <s v="P14"/>
    <x v="16"/>
    <s v="insecticida"/>
    <x v="25"/>
    <n v="0.1"/>
    <s v="empacadora"/>
    <e v="#NAME?"/>
    <x v="2"/>
    <s v="río"/>
    <n v="2011"/>
    <s v="may"/>
    <s v="BD Cri-Caño Negro; Fournier 2017_x000a_"/>
  </r>
  <r>
    <s v="P15"/>
    <x v="17"/>
    <s v="fungicida"/>
    <x v="190"/>
    <n v="0.05"/>
    <s v="CPama-J"/>
    <e v="#NAME?"/>
    <x v="0"/>
    <s v="canal"/>
    <n v="2012"/>
    <s v="nov"/>
    <s v="BD Tropica 2017/Ramo et al 2016/Arias-Andrés 2016/Echeverría-Saenz 2016"/>
  </r>
  <r>
    <s v="P15"/>
    <x v="17"/>
    <s v="fungicida"/>
    <x v="148"/>
    <n v="0.05"/>
    <s v="CPama-J"/>
    <e v="#NAME?"/>
    <x v="0"/>
    <s v="canal"/>
    <n v="2012"/>
    <s v="nov"/>
    <s v="BD Tropica 2017/Ramo et al 2016/Arias-Andrés 2016/Echeverría-Saenz 2016"/>
  </r>
  <r>
    <s v="P15"/>
    <x v="17"/>
    <s v="fungicida"/>
    <x v="191"/>
    <n v="0.1"/>
    <s v="Cbananera"/>
    <e v="#NAME?"/>
    <x v="0"/>
    <s v="canal"/>
    <n v="2012"/>
    <s v="jun"/>
    <s v="BD Tropica 2017/Arias-Andrés 2016"/>
  </r>
  <r>
    <s v="P15"/>
    <x v="17"/>
    <s v="fungicida"/>
    <x v="87"/>
    <n v="0.1"/>
    <s v="Cbananera"/>
    <e v="#NAME?"/>
    <x v="0"/>
    <s v="canal"/>
    <n v="2012"/>
    <s v="jun"/>
    <s v="BD Tropica 2017/Arias-Andrés 2016"/>
  </r>
  <r>
    <s v="P15"/>
    <x v="17"/>
    <s v="fungicida"/>
    <x v="62"/>
    <n v="0.1"/>
    <s v="CPama-J"/>
    <e v="#NAME?"/>
    <x v="0"/>
    <s v="canal"/>
    <n v="2009"/>
    <s v="oct"/>
    <s v="BD Tropica 2017/Arias-Andrés 2016/Diepens 2013"/>
  </r>
  <r>
    <s v="P15"/>
    <x v="17"/>
    <s v="fungicida"/>
    <x v="42"/>
    <n v="0.1"/>
    <s v="CPama-J"/>
    <e v="#NAME?"/>
    <x v="0"/>
    <s v="canal"/>
    <n v="2012"/>
    <s v="set"/>
    <s v="BD Tropica 2017/Ramo et al 2016/Arias-Andrés 2016"/>
  </r>
  <r>
    <s v="P15"/>
    <x v="17"/>
    <s v="fungicida"/>
    <x v="58"/>
    <s v="NI"/>
    <s v=""/>
    <e v="#NAME?"/>
    <x v="0"/>
    <s v="laguna"/>
    <n v="2012"/>
    <s v="?"/>
    <s v="Arias-Andrés 2016"/>
  </r>
  <r>
    <s v="P15"/>
    <x v="17"/>
    <s v="fungicida"/>
    <x v="66"/>
    <n v="0.05"/>
    <s v="URMD-CPama"/>
    <e v="#NAME?"/>
    <x v="0"/>
    <s v="río"/>
    <n v="2012"/>
    <s v="nov"/>
    <s v="BD Tropica 2017/Arias-Andrés 2016/Echeverría-Saenz 2016"/>
  </r>
  <r>
    <s v="P15"/>
    <x v="17"/>
    <s v="fungicida"/>
    <x v="69"/>
    <n v="0.05"/>
    <s v="RMD-S"/>
    <e v="#NAME?"/>
    <x v="0"/>
    <s v="río"/>
    <n v="2012"/>
    <s v="nov"/>
    <s v="BD Tropica 2017/Ramo et al 2016/Arias-Andrés 2016"/>
  </r>
  <r>
    <s v="P15"/>
    <x v="17"/>
    <s v="fungicida"/>
    <x v="192"/>
    <n v="0.05"/>
    <s v="RMD-F "/>
    <e v="#NAME?"/>
    <x v="0"/>
    <s v="río"/>
    <n v="2012"/>
    <s v="nov"/>
    <s v="BD Tropica 2017/Ramo et al 2016/Arias-Andrés 2016/Echeverría-Saenz 2016"/>
  </r>
  <r>
    <s v="P15"/>
    <x v="17"/>
    <s v="fungicida"/>
    <x v="21"/>
    <n v="0.05"/>
    <s v="RMD-F "/>
    <e v="#NAME?"/>
    <x v="0"/>
    <s v="río"/>
    <n v="2012"/>
    <s v="nov"/>
    <s v="BD Tropica 2017/Ramo et al 2016/Arias-Andrés 2016/Echeverría-Saenz 2016"/>
  </r>
  <r>
    <s v="P15"/>
    <x v="17"/>
    <s v="fungicida"/>
    <x v="193"/>
    <n v="0.1"/>
    <s v="RMD-F "/>
    <e v="#NAME?"/>
    <x v="0"/>
    <s v="río"/>
    <n v="2010"/>
    <s v="feb"/>
    <s v="BD Tropica 2017/Arias-Andrés 2016"/>
  </r>
  <r>
    <s v="P15"/>
    <x v="17"/>
    <s v="fungicida"/>
    <x v="154"/>
    <n v="0.1"/>
    <s v="RMD-F "/>
    <e v="#NAME?"/>
    <x v="0"/>
    <s v="río"/>
    <n v="2012"/>
    <s v="ene"/>
    <s v="BD Tropica 2017/Ramo et al 2016/Arias-Andrés 2016"/>
  </r>
  <r>
    <s v="P15"/>
    <x v="17"/>
    <s v="fungicida"/>
    <x v="21"/>
    <n v="0.1"/>
    <s v="RMD-F "/>
    <e v="#NAME?"/>
    <x v="0"/>
    <s v="río"/>
    <n v="2012"/>
    <s v="set"/>
    <s v="BD Tropica 2017/Ramo et al 2016/Arias-Andrés 2016"/>
  </r>
  <r>
    <s v="P15"/>
    <x v="17"/>
    <s v="fungicida"/>
    <x v="194"/>
    <s v="NI"/>
    <s v="Cana Sixaola"/>
    <e v="#NAME?"/>
    <x v="0"/>
    <s v="río"/>
    <s v="?"/>
    <s v="?"/>
    <s v="Polidoro 2016"/>
  </r>
  <r>
    <s v="P15"/>
    <x v="17"/>
    <s v="fungicida"/>
    <x v="143"/>
    <n v="0.05"/>
    <s v="CA-S"/>
    <e v="#NAME?"/>
    <x v="0"/>
    <s v="stream"/>
    <n v="2012"/>
    <s v="nov"/>
    <s v="BD Tropica 2017/Ramo et al 2016/Arias-Andrés 2016/Echeverría-Saenz 2016"/>
  </r>
  <r>
    <s v="P15"/>
    <x v="17"/>
    <s v="fungicida"/>
    <x v="143"/>
    <n v="0.05"/>
    <s v="CA-S"/>
    <e v="#NAME?"/>
    <x v="0"/>
    <s v="stream"/>
    <n v="2012"/>
    <s v="nov"/>
    <s v="BD Tropica 2017/Ramo et al 2016/Arias-Andrés 2016/Echeverría-Saenz 2016"/>
  </r>
  <r>
    <s v="P15"/>
    <x v="17"/>
    <s v="fungicida"/>
    <x v="31"/>
    <n v="0.1"/>
    <s v="CA-S"/>
    <e v="#NAME?"/>
    <x v="0"/>
    <s v="stream"/>
    <n v="2009"/>
    <s v="oct"/>
    <s v="BD Tropica 2017/Arias-Andrés 2016/Diepens 2013"/>
  </r>
  <r>
    <s v="P15"/>
    <x v="17"/>
    <s v="fungicida"/>
    <x v="101"/>
    <n v="0.1"/>
    <s v="CA-S"/>
    <e v="#NAME?"/>
    <x v="0"/>
    <s v="stream"/>
    <n v="2011"/>
    <s v="jul"/>
    <s v="BD Tropica 2017/Ramo et al 2016/Arias-Andrés 2016"/>
  </r>
  <r>
    <s v="P15"/>
    <x v="17"/>
    <s v="fungicida"/>
    <x v="55"/>
    <n v="0.1"/>
    <s v="CA-S"/>
    <e v="#NAME?"/>
    <x v="0"/>
    <s v="stream"/>
    <n v="2012"/>
    <s v="set"/>
    <s v="BD Tropica 2017/Ramo et al 2016/Arias-Andrés 2016"/>
  </r>
  <r>
    <s v="P15"/>
    <x v="17"/>
    <s v="fungicida"/>
    <x v="20"/>
    <n v="0.05"/>
    <s v="FC-MAD-02"/>
    <e v="#NAME?"/>
    <x v="0"/>
    <s v="NI"/>
    <n v="2017"/>
    <s v="feb"/>
    <s v="DA"/>
  </r>
  <r>
    <s v="P50"/>
    <x v="18"/>
    <s v="insecticida"/>
    <x v="27"/>
    <n v="7.8E-2"/>
    <s v="FC-BAN-01"/>
    <e v="#NAME?"/>
    <x v="0"/>
    <s v="NI"/>
    <n v="2016"/>
    <s v="set"/>
    <s v="DA"/>
  </r>
  <r>
    <s v="P50"/>
    <x v="18"/>
    <s v="insecticida"/>
    <x v="147"/>
    <n v="7.8E-2"/>
    <s v="FC-BAN-03"/>
    <e v="#NAME?"/>
    <x v="0"/>
    <s v="NI"/>
    <n v="2016"/>
    <s v="set"/>
    <s v="DA"/>
  </r>
  <r>
    <s v="P50"/>
    <x v="18"/>
    <s v="insecticida"/>
    <x v="8"/>
    <n v="7.8E-2"/>
    <s v="FC-PAC-03"/>
    <e v="#NAME?"/>
    <x v="0"/>
    <s v="NI"/>
    <n v="2016"/>
    <s v="set"/>
    <s v="DA"/>
  </r>
  <r>
    <s v="P50"/>
    <x v="18"/>
    <s v="insecticida"/>
    <x v="42"/>
    <n v="7.8E-2"/>
    <s v="FC-BANANO-02"/>
    <e v="#NAME?"/>
    <x v="0"/>
    <s v="NI"/>
    <n v="2017"/>
    <s v="may"/>
    <s v="DA"/>
  </r>
  <r>
    <s v="P16"/>
    <x v="19"/>
    <s v="herbicida"/>
    <x v="10"/>
    <s v="NI"/>
    <s v="Drenaje naciente Tica"/>
    <e v="#NAME?"/>
    <x v="3"/>
    <s v="quebrada"/>
    <n v="2007"/>
    <s v="ago"/>
    <s v="BD Pacayas/Fournier 2010"/>
  </r>
  <r>
    <s v="P16"/>
    <x v="19"/>
    <s v="herbicida"/>
    <x v="55"/>
    <n v="0.05"/>
    <s v="CPama-C"/>
    <e v="#NAME?"/>
    <x v="0"/>
    <s v="canal"/>
    <n v="2012"/>
    <s v="apr"/>
    <s v="BD Tropica 2017/Arias-Andrés 2016"/>
  </r>
  <r>
    <s v="P16"/>
    <x v="19"/>
    <s v="herbicida"/>
    <x v="195"/>
    <n v="0.05"/>
    <s v="CPama-J"/>
    <e v="#NAME?"/>
    <x v="0"/>
    <s v="canal"/>
    <n v="2011"/>
    <s v="ago"/>
    <s v="BD Tropica 2017/Ramo et al 2016/Arias-Andrés 2016"/>
  </r>
  <r>
    <s v="P16"/>
    <x v="19"/>
    <s v="herbicida"/>
    <x v="9"/>
    <n v="0.05"/>
    <s v="CPama-J"/>
    <e v="#NAME?"/>
    <x v="0"/>
    <s v="canal"/>
    <n v="2012"/>
    <s v="apr"/>
    <s v="BD Tropica 2017/Ramo et al 2016/Arias-Andrés 2016"/>
  </r>
  <r>
    <s v="P16"/>
    <x v="19"/>
    <s v="herbicida"/>
    <x v="79"/>
    <n v="0.05"/>
    <s v="CPama-J"/>
    <e v="#NAME?"/>
    <x v="0"/>
    <s v="canal"/>
    <n v="2011"/>
    <s v="set"/>
    <s v="BD Tropica 2017/Ramo et al 2016/Arias-Andrés 2016"/>
  </r>
  <r>
    <s v="P16"/>
    <x v="19"/>
    <s v="herbicida"/>
    <x v="51"/>
    <n v="0.05"/>
    <s v="CPama-J"/>
    <e v="#NAME?"/>
    <x v="0"/>
    <s v="canal"/>
    <n v="2012"/>
    <s v="oct"/>
    <s v="BD Tropica 2017/Ramo et al 2016/Arias-Andrés 2016/Echeverría-Saenz 2016"/>
  </r>
  <r>
    <s v="P16"/>
    <x v="19"/>
    <s v="herbicida"/>
    <x v="144"/>
    <n v="0.05"/>
    <s v="CPama-J"/>
    <e v="#NAME?"/>
    <x v="0"/>
    <s v="canal"/>
    <n v="2011"/>
    <s v="oct"/>
    <s v="BD Tropica 2017/Ramo et al 2016/Arias-Andrés 2016/Echeverría-Saenz 2016"/>
  </r>
  <r>
    <s v="P16"/>
    <x v="19"/>
    <s v="herbicida"/>
    <x v="27"/>
    <n v="0.05"/>
    <s v="CPama-J"/>
    <e v="#NAME?"/>
    <x v="0"/>
    <s v="canal"/>
    <n v="2011"/>
    <s v="oct"/>
    <s v="BD Tropica 2017/Ramo et al 2016/Arias-Andrés 2016/Echeverría-Saenz 2016"/>
  </r>
  <r>
    <s v="P16"/>
    <x v="19"/>
    <s v="herbicida"/>
    <x v="27"/>
    <n v="0.05"/>
    <s v="CPama-J"/>
    <e v="#NAME?"/>
    <x v="0"/>
    <s v="canal"/>
    <n v="2011"/>
    <s v="oct"/>
    <s v="BD Tropica 2017/Ramo et al 2016/Arias-Andrés 2016/Echeverría-Saenz 2016"/>
  </r>
  <r>
    <s v="P16"/>
    <x v="19"/>
    <s v="herbicida"/>
    <x v="147"/>
    <n v="0.05"/>
    <s v="CPama-J"/>
    <e v="#NAME?"/>
    <x v="0"/>
    <s v="canal"/>
    <n v="2011"/>
    <s v="nov"/>
    <s v="BD Tropica 2017/Ramo et al 2016/Arias-Andrés 2016/Echeverría-Saenz 2016"/>
  </r>
  <r>
    <s v="P16"/>
    <x v="19"/>
    <s v="herbicida"/>
    <x v="22"/>
    <n v="0.05"/>
    <s v="CPama-J"/>
    <e v="#NAME?"/>
    <x v="0"/>
    <s v="canal"/>
    <n v="2012"/>
    <s v="nov"/>
    <s v="BD Tropica 2017/Ramo et al 2016/Arias-Andrés 2016/Echeverría-Saenz 2016"/>
  </r>
  <r>
    <s v="P16"/>
    <x v="19"/>
    <s v="herbicida"/>
    <x v="20"/>
    <n v="0.05"/>
    <s v="CPama-J"/>
    <e v="#NAME?"/>
    <x v="0"/>
    <s v="canal"/>
    <n v="2012"/>
    <s v="feb"/>
    <s v="BD Tropica 2017/Ramo et al 2016/Arias-Andrés 2016/Echeverría-Saenz 2016"/>
  </r>
  <r>
    <s v="P16"/>
    <x v="19"/>
    <s v="herbicida"/>
    <x v="196"/>
    <n v="0.05"/>
    <s v="CPama-J"/>
    <e v="#NAME?"/>
    <x v="0"/>
    <s v="canal"/>
    <n v="2012"/>
    <s v="mar"/>
    <s v="BD Tropica 2017/Ramo et al 2016/Arias-Andrés 2016/Echeverría-Saenz 2016"/>
  </r>
  <r>
    <s v="P16"/>
    <x v="19"/>
    <s v="herbicida"/>
    <x v="29"/>
    <n v="0.05"/>
    <s v="CPama-J"/>
    <e v="#NAME?"/>
    <x v="0"/>
    <s v="canal"/>
    <n v="2012"/>
    <s v="nov"/>
    <s v="BD Tropica 2017/Ramo et al 2016/Arias-Andrés 2016/Echeverría-Saenz 2016"/>
  </r>
  <r>
    <s v="P16"/>
    <x v="19"/>
    <s v="herbicida"/>
    <x v="197"/>
    <n v="0.05"/>
    <s v="LMD-CJ"/>
    <e v="#NAME?"/>
    <x v="0"/>
    <s v="laguna"/>
    <n v="2011"/>
    <s v="apr"/>
    <s v="BD Tropica 2017/Arias-Andrés 2016"/>
  </r>
  <r>
    <s v="P16"/>
    <x v="19"/>
    <s v="herbicida"/>
    <x v="198"/>
    <n v="0.05"/>
    <s v="LMD-RMD "/>
    <e v="#NAME?"/>
    <x v="0"/>
    <s v="laguna"/>
    <n v="2011"/>
    <s v="apr"/>
    <s v="BD Tropica 2017/Arias-Andrés 2016"/>
  </r>
  <r>
    <s v="P16"/>
    <x v="19"/>
    <s v="herbicida"/>
    <x v="113"/>
    <n v="0.05"/>
    <s v="LSM"/>
    <e v="#NAME?"/>
    <x v="0"/>
    <s v="laguna"/>
    <n v="2012"/>
    <s v="apr"/>
    <s v="BD Tropica 2017/Arias-Andrés 2016"/>
  </r>
  <r>
    <s v="P16"/>
    <x v="19"/>
    <s v="herbicida"/>
    <x v="199"/>
    <n v="0.05"/>
    <s v="LSM"/>
    <e v="#NAME?"/>
    <x v="0"/>
    <s v="laguna"/>
    <n v="2011"/>
    <s v="apr"/>
    <s v="BD Tropica 2017/Arias-Andrés 2016"/>
  </r>
  <r>
    <s v="P16"/>
    <x v="19"/>
    <s v="herbicida"/>
    <x v="200"/>
    <n v="0.05"/>
    <s v="LMD-RMD "/>
    <e v="#NAME?"/>
    <x v="0"/>
    <s v="laguna"/>
    <n v="2011"/>
    <s v="oct"/>
    <s v="BD Tropica 2017/Arias-Andrés 2016"/>
  </r>
  <r>
    <s v="P16"/>
    <x v="19"/>
    <s v="herbicida"/>
    <x v="41"/>
    <n v="0.05"/>
    <s v="LMD-CJ"/>
    <e v="#NAME?"/>
    <x v="0"/>
    <s v="laguna"/>
    <n v="2011"/>
    <s v="feb"/>
    <s v="BD Tropica 2017/Arias-Andrés 2016"/>
  </r>
  <r>
    <s v="P16"/>
    <x v="19"/>
    <s v="herbicida"/>
    <x v="53"/>
    <n v="0.05"/>
    <s v="LMD-RP"/>
    <e v="#NAME?"/>
    <x v="0"/>
    <s v="laguna"/>
    <n v="2011"/>
    <s v="feb"/>
    <s v="BD Tropica 2017/Arias-Andrés 2016"/>
  </r>
  <r>
    <s v="P16"/>
    <x v="19"/>
    <s v="herbicida"/>
    <x v="54"/>
    <n v="0.05"/>
    <s v="LMD-RMD "/>
    <e v="#NAME?"/>
    <x v="0"/>
    <s v="laguna"/>
    <n v="2011"/>
    <s v="feb"/>
    <s v="BD Tropica 2017/Arias-Andrés 2016"/>
  </r>
  <r>
    <s v="P16"/>
    <x v="19"/>
    <s v="herbicida"/>
    <x v="54"/>
    <n v="0.05"/>
    <s v="LMD-RMD "/>
    <e v="#NAME?"/>
    <x v="0"/>
    <s v="laguna"/>
    <n v="2011"/>
    <s v="oct"/>
    <s v="BD Tropica 2017/Arias-Andrés 2016"/>
  </r>
  <r>
    <s v="P16"/>
    <x v="19"/>
    <s v="herbicida"/>
    <x v="66"/>
    <n v="0.05"/>
    <s v="LMD-CJ"/>
    <e v="#NAME?"/>
    <x v="0"/>
    <s v="laguna"/>
    <n v="2011"/>
    <s v="oct"/>
    <s v="BD Tropica 2017/Arias-Andrés 2016"/>
  </r>
  <r>
    <s v="P16"/>
    <x v="19"/>
    <s v="herbicida"/>
    <x v="55"/>
    <n v="0.05"/>
    <s v="LMD-RMD "/>
    <e v="#NAME?"/>
    <x v="0"/>
    <s v="laguna"/>
    <n v="2011"/>
    <s v="feb"/>
    <s v="BD Tropica 2017/Arias-Andrés 2016"/>
  </r>
  <r>
    <s v="P16"/>
    <x v="19"/>
    <s v="herbicida"/>
    <x v="148"/>
    <n v="0.05"/>
    <s v="LMD"/>
    <e v="#NAME?"/>
    <x v="0"/>
    <s v="laguna"/>
    <n v="2010"/>
    <s v="jul"/>
    <s v="BD Tropica 2017/Arias-Andrés 2016"/>
  </r>
  <r>
    <s v="P16"/>
    <x v="19"/>
    <s v="herbicida"/>
    <x v="148"/>
    <n v="0.05"/>
    <s v="LMD-RMD "/>
    <e v="#NAME?"/>
    <x v="0"/>
    <s v="laguna"/>
    <n v="2012"/>
    <s v="apr"/>
    <s v="BD Tropica 2017/Arias-Andrés 2016"/>
  </r>
  <r>
    <s v="P16"/>
    <x v="19"/>
    <s v="herbicida"/>
    <x v="32"/>
    <n v="0.05"/>
    <s v="LSM"/>
    <e v="#NAME?"/>
    <x v="0"/>
    <s v="laguna"/>
    <n v="2011"/>
    <s v="feb"/>
    <s v="BD Tropica 2017/Arias-Andrés 2016"/>
  </r>
  <r>
    <s v="P16"/>
    <x v="19"/>
    <s v="herbicida"/>
    <x v="27"/>
    <n v="0.05"/>
    <s v="LMD"/>
    <e v="#NAME?"/>
    <x v="0"/>
    <s v="laguna"/>
    <n v="2012"/>
    <s v="jun"/>
    <s v="BD Tropica 2017/Arias-Andrés 2016"/>
  </r>
  <r>
    <s v="P16"/>
    <x v="19"/>
    <s v="herbicida"/>
    <x v="27"/>
    <n v="0.05"/>
    <s v="LMD-RP"/>
    <e v="#NAME?"/>
    <x v="0"/>
    <s v="laguna"/>
    <n v="2012"/>
    <s v="jun"/>
    <s v="BD Tropica 2017/Arias-Andrés 2016"/>
  </r>
  <r>
    <s v="P16"/>
    <x v="19"/>
    <s v="herbicida"/>
    <x v="27"/>
    <n v="0.05"/>
    <s v="LSM"/>
    <e v="#NAME?"/>
    <x v="0"/>
    <s v="laguna"/>
    <n v="2012"/>
    <s v="jun"/>
    <s v="BD Tropica 2017/Arias-Andrés 2016"/>
  </r>
  <r>
    <s v="P16"/>
    <x v="19"/>
    <s v="herbicida"/>
    <x v="28"/>
    <n v="0.05"/>
    <s v="LMD-CJ"/>
    <e v="#NAME?"/>
    <x v="0"/>
    <s v="laguna"/>
    <n v="2012"/>
    <s v="apr"/>
    <s v="BD Tropica 2017/Arias-Andrés 2016"/>
  </r>
  <r>
    <s v="P16"/>
    <x v="19"/>
    <s v="herbicida"/>
    <x v="56"/>
    <n v="0.05"/>
    <s v="LMD-CJ"/>
    <e v="#NAME?"/>
    <x v="0"/>
    <s v="laguna"/>
    <n v="2012"/>
    <s v="apr"/>
    <s v="BD Tropica 2017/Arias-Andrés 2016"/>
  </r>
  <r>
    <s v="P16"/>
    <x v="19"/>
    <s v="herbicida"/>
    <x v="42"/>
    <n v="0.05"/>
    <s v="LMD-RMD "/>
    <e v="#NAME?"/>
    <x v="0"/>
    <s v="laguna"/>
    <n v="2011"/>
    <s v="ago"/>
    <s v="BD Tropica 2017/Arias-Andrés 2016"/>
  </r>
  <r>
    <s v="P16"/>
    <x v="19"/>
    <s v="herbicida"/>
    <x v="42"/>
    <n v="0.05"/>
    <s v="LMD-CJ"/>
    <e v="#NAME?"/>
    <x v="0"/>
    <s v="laguna"/>
    <n v="2011"/>
    <s v="oct"/>
    <s v="BD Tropica 2017/Arias-Andrés 2016"/>
  </r>
  <r>
    <s v="P16"/>
    <x v="19"/>
    <s v="herbicida"/>
    <x v="42"/>
    <n v="0.05"/>
    <s v="LMD-RMD "/>
    <e v="#NAME?"/>
    <x v="0"/>
    <s v="laguna"/>
    <n v="2011"/>
    <s v="oct"/>
    <s v="BD Tropica 2017/Arias-Andrés 2016"/>
  </r>
  <r>
    <s v="P16"/>
    <x v="19"/>
    <s v="herbicida"/>
    <x v="11"/>
    <n v="0.05"/>
    <s v="LMD-CJ"/>
    <e v="#NAME?"/>
    <x v="0"/>
    <s v="laguna"/>
    <n v="2011"/>
    <s v="ago"/>
    <s v="BD Tropica 2017/Arias-Andrés 2016"/>
  </r>
  <r>
    <s v="P16"/>
    <x v="19"/>
    <s v="herbicida"/>
    <x v="34"/>
    <n v="0.05"/>
    <s v="LSM"/>
    <e v="#NAME?"/>
    <x v="0"/>
    <s v="laguna"/>
    <n v="2011"/>
    <s v="ago"/>
    <s v="BD Tropica 2017/Arias-Andrés 2016"/>
  </r>
  <r>
    <s v="P16"/>
    <x v="19"/>
    <s v="herbicida"/>
    <x v="19"/>
    <n v="0.05"/>
    <s v="LMD-CJ"/>
    <e v="#NAME?"/>
    <x v="0"/>
    <s v="laguna"/>
    <n v="2010"/>
    <s v="jul"/>
    <s v="BD Tropica 2017/Arias-Andrés 2016"/>
  </r>
  <r>
    <s v="P16"/>
    <x v="19"/>
    <s v="herbicida"/>
    <x v="27"/>
    <n v="0.05"/>
    <s v="LMD-RP"/>
    <e v="#NAME?"/>
    <x v="0"/>
    <s v="laguna"/>
    <n v="2009"/>
    <s v="oct"/>
    <s v="BD Tropica 2017/Arias-Andrés 2016/Diepens 2013"/>
  </r>
  <r>
    <s v="P16"/>
    <x v="19"/>
    <s v="herbicida"/>
    <x v="22"/>
    <n v="0.05"/>
    <s v="LMD-CJ"/>
    <e v="#NAME?"/>
    <x v="0"/>
    <s v="laguna"/>
    <n v="2009"/>
    <s v="oct"/>
    <s v="BD Tropica 2017/Arias-Andrés 2016/Diepens 2013"/>
  </r>
  <r>
    <s v="P16"/>
    <x v="19"/>
    <s v="herbicida"/>
    <x v="22"/>
    <n v="0.05"/>
    <s v="LMD-RMD "/>
    <e v="#NAME?"/>
    <x v="0"/>
    <s v="laguna"/>
    <n v="2009"/>
    <s v="oct"/>
    <s v="BD Tropica 2017/Arias-Andrés 2016/Diepens 2013"/>
  </r>
  <r>
    <s v="P16"/>
    <x v="19"/>
    <s v="herbicida"/>
    <x v="97"/>
    <n v="0.05"/>
    <s v="Pto 7 Santa Clara "/>
    <e v="#NAME?"/>
    <x v="0"/>
    <s v="río"/>
    <n v="2010"/>
    <s v="jun"/>
    <s v="BD Río Jiménez-LAREP/Echeverría-Sáenz 2012"/>
  </r>
  <r>
    <s v="P16"/>
    <x v="19"/>
    <s v="herbicida"/>
    <x v="24"/>
    <n v="0.05"/>
    <s v="Pto 4 Río Jiménez "/>
    <e v="#NAME?"/>
    <x v="0"/>
    <s v="río"/>
    <n v="2010"/>
    <s v="jun"/>
    <s v="BD Río Jiménez-LAREP/Echeverría-Sáenz 2012"/>
  </r>
  <r>
    <s v="P16"/>
    <x v="19"/>
    <s v="herbicida"/>
    <x v="49"/>
    <n v="0.05"/>
    <s v="Pto 5 Río Limbo "/>
    <e v="#NAME?"/>
    <x v="0"/>
    <s v="río"/>
    <n v="2010"/>
    <s v="jun"/>
    <s v="BD Río Jiménez-LAREP/Echeverría-Sáenz 2012"/>
  </r>
  <r>
    <s v="P16"/>
    <x v="19"/>
    <s v="herbicida"/>
    <x v="27"/>
    <n v="0.05"/>
    <s v="Pto 6 Río Jiménez Duacarí "/>
    <e v="#NAME?"/>
    <x v="0"/>
    <s v="río"/>
    <n v="2010"/>
    <s v="jun"/>
    <s v="BD Río Jiménez-LAREP/Echeverría-Sáenz 2012"/>
  </r>
  <r>
    <s v="P16"/>
    <x v="19"/>
    <s v="herbicida"/>
    <x v="20"/>
    <n v="0.05"/>
    <s v="Pto 4 Río Jiménez "/>
    <e v="#NAME?"/>
    <x v="0"/>
    <s v="río"/>
    <n v="2010"/>
    <s v="oct"/>
    <s v="BD Río Jiménez-LAREP/Echeverría-Sáenz 2012"/>
  </r>
  <r>
    <s v="P16"/>
    <x v="19"/>
    <s v="herbicida"/>
    <x v="201"/>
    <n v="0.05"/>
    <s v="RMD"/>
    <e v="#NAME?"/>
    <x v="0"/>
    <s v="río"/>
    <n v="2011"/>
    <s v="apr"/>
    <s v="BD Tropica 2017/Arias-Andrés 2016"/>
  </r>
  <r>
    <s v="P16"/>
    <x v="19"/>
    <s v="herbicida"/>
    <x v="74"/>
    <n v="0.05"/>
    <s v="RMD-F "/>
    <e v="#NAME?"/>
    <x v="0"/>
    <s v="río"/>
    <n v="2010"/>
    <s v="feb"/>
    <s v="BD Tropica 2017/Arias-Andrés 2016"/>
  </r>
  <r>
    <s v="P16"/>
    <x v="19"/>
    <s v="herbicida"/>
    <x v="32"/>
    <n v="0.05"/>
    <s v="RMD"/>
    <e v="#NAME?"/>
    <x v="0"/>
    <s v="río"/>
    <n v="2011"/>
    <s v="ago"/>
    <s v="BD Tropica 2017/Arias-Andrés 2016"/>
  </r>
  <r>
    <s v="P16"/>
    <x v="19"/>
    <s v="herbicida"/>
    <x v="27"/>
    <n v="0.05"/>
    <s v="RMD"/>
    <e v="#NAME?"/>
    <x v="0"/>
    <s v="río"/>
    <n v="2010"/>
    <s v="ago"/>
    <s v="BD Tropica 2017/Arias-Andrés 2016"/>
  </r>
  <r>
    <s v="P16"/>
    <x v="19"/>
    <s v="herbicida"/>
    <x v="58"/>
    <n v="0.05"/>
    <s v="RMD"/>
    <e v="#NAME?"/>
    <x v="0"/>
    <s v="río"/>
    <n v="2012"/>
    <s v="apr"/>
    <s v="BD Tropica 2017/Arias-Andrés 2016"/>
  </r>
  <r>
    <s v="P16"/>
    <x v="19"/>
    <s v="herbicida"/>
    <x v="65"/>
    <n v="0.05"/>
    <s v="URMD-CPama"/>
    <e v="#NAME?"/>
    <x v="0"/>
    <s v="río"/>
    <n v="2012"/>
    <s v="nov"/>
    <s v="BD Tropica 2017/Arias-Andrés 2016/Echeverría-Saenz 2016"/>
  </r>
  <r>
    <s v="P16"/>
    <x v="19"/>
    <s v="herbicida"/>
    <x v="20"/>
    <n v="0.05"/>
    <s v="URMD-CPama"/>
    <e v="#NAME?"/>
    <x v="0"/>
    <s v="río"/>
    <n v="2012"/>
    <s v="nov"/>
    <s v="BD Tropica 2017/Arias-Andrés 2016/Echeverría-Saenz 2016"/>
  </r>
  <r>
    <s v="P16"/>
    <x v="19"/>
    <s v="herbicida"/>
    <x v="76"/>
    <n v="0.05"/>
    <s v="RMD-F "/>
    <e v="#NAME?"/>
    <x v="0"/>
    <s v="río"/>
    <n v="2012"/>
    <s v="set"/>
    <s v="BD Tropica 2017/Ramo et al 2016/Arias-Andrés 2016"/>
  </r>
  <r>
    <s v="P16"/>
    <x v="19"/>
    <s v="herbicida"/>
    <x v="187"/>
    <n v="0.05"/>
    <s v="URMD-CPama"/>
    <e v="#NAME?"/>
    <x v="0"/>
    <s v="río"/>
    <n v="2012"/>
    <s v="set"/>
    <s v="BD Tropica 2017/Ramo et al 2016/Arias-Andrés 2016"/>
  </r>
  <r>
    <s v="P16"/>
    <x v="19"/>
    <s v="herbicida"/>
    <x v="90"/>
    <n v="0.05"/>
    <s v="URMD-CPama"/>
    <e v="#NAME?"/>
    <x v="0"/>
    <s v="río"/>
    <n v="2011"/>
    <s v="apr"/>
    <s v="BD Tropica 2017/Ramo et al 2016/Arias-Andrés 2016"/>
  </r>
  <r>
    <s v="P16"/>
    <x v="19"/>
    <s v="herbicida"/>
    <x v="53"/>
    <n v="0.05"/>
    <s v="RMD-F "/>
    <e v="#NAME?"/>
    <x v="0"/>
    <s v="río"/>
    <n v="2011"/>
    <s v="feb"/>
    <s v="BD Tropica 2017/Ramo et al 2016/Arias-Andrés 2016"/>
  </r>
  <r>
    <s v="P16"/>
    <x v="19"/>
    <s v="herbicida"/>
    <x v="79"/>
    <n v="0.05"/>
    <s v="RMD-F "/>
    <e v="#NAME?"/>
    <x v="0"/>
    <s v="río"/>
    <n v="2011"/>
    <s v="set"/>
    <s v="BD Tropica 2017/Ramo et al 2016/Arias-Andrés 2016"/>
  </r>
  <r>
    <s v="P16"/>
    <x v="19"/>
    <s v="herbicida"/>
    <x v="148"/>
    <n v="0.05"/>
    <s v="URMD-CPama"/>
    <e v="#NAME?"/>
    <x v="0"/>
    <s v="río"/>
    <n v="2011"/>
    <s v="set"/>
    <s v="BD Tropica 2017/Ramo et al 2016/Arias-Andrés 2016"/>
  </r>
  <r>
    <s v="P16"/>
    <x v="19"/>
    <s v="herbicida"/>
    <x v="20"/>
    <n v="0.05"/>
    <s v="URMD-CPama"/>
    <e v="#NAME?"/>
    <x v="0"/>
    <s v="río"/>
    <n v="2012"/>
    <s v="apr"/>
    <s v="BD Tropica 2017/Ramo et al 2016/Arias-Andrés 2016"/>
  </r>
  <r>
    <s v="P16"/>
    <x v="19"/>
    <s v="herbicida"/>
    <x v="14"/>
    <n v="0.05"/>
    <s v="RMD-S"/>
    <e v="#NAME?"/>
    <x v="0"/>
    <s v="río"/>
    <n v="2012"/>
    <s v="mar"/>
    <s v="BD Tropica 2017/Ramo et al 2016/Arias-Andrés 2016"/>
  </r>
  <r>
    <s v="P16"/>
    <x v="19"/>
    <s v="herbicida"/>
    <x v="14"/>
    <n v="0.05"/>
    <s v="URMD-CPama"/>
    <e v="#NAME?"/>
    <x v="0"/>
    <s v="río"/>
    <n v="2011"/>
    <s v="ago"/>
    <s v="BD Tropica 2017/Ramo et al 2016/Arias-Andrés 2016"/>
  </r>
  <r>
    <s v="P16"/>
    <x v="19"/>
    <s v="herbicida"/>
    <x v="14"/>
    <n v="0.05"/>
    <s v="RMD-F "/>
    <e v="#NAME?"/>
    <x v="0"/>
    <s v="río"/>
    <n v="2012"/>
    <s v="apr"/>
    <s v="BD Tropica 2017/Ramo et al 2016/Arias-Andrés 2016"/>
  </r>
  <r>
    <s v="P16"/>
    <x v="19"/>
    <s v="herbicida"/>
    <x v="35"/>
    <n v="0.05"/>
    <s v="RMD-F "/>
    <e v="#NAME?"/>
    <x v="0"/>
    <s v="río"/>
    <n v="2011"/>
    <s v="ago"/>
    <s v="BD Tropica 2017/Ramo et al 2016/Arias-Andrés 2016"/>
  </r>
  <r>
    <s v="P16"/>
    <x v="19"/>
    <s v="herbicida"/>
    <x v="83"/>
    <n v="0.05"/>
    <s v="RMD-F "/>
    <e v="#NAME?"/>
    <x v="0"/>
    <s v="río"/>
    <n v="2012"/>
    <s v="nov"/>
    <s v="BD Tropica 2017/Ramo et al 2016/Arias-Andrés 2016/Echeverría-Saenz 2016"/>
  </r>
  <r>
    <s v="P16"/>
    <x v="19"/>
    <s v="herbicida"/>
    <x v="148"/>
    <n v="0.05"/>
    <s v="RMD-F "/>
    <e v="#NAME?"/>
    <x v="0"/>
    <s v="río"/>
    <n v="2012"/>
    <s v="nov"/>
    <s v="BD Tropica 2017/Ramo et al 2016/Arias-Andrés 2016/Echeverría-Saenz 2016"/>
  </r>
  <r>
    <s v="P16"/>
    <x v="19"/>
    <s v="herbicida"/>
    <x v="27"/>
    <n v="0.05"/>
    <s v="URMD-CPama"/>
    <e v="#NAME?"/>
    <x v="0"/>
    <s v="río"/>
    <n v="2012"/>
    <s v="oct"/>
    <s v="BD Tropica 2017/Ramo et al 2016/Arias-Andrés 2016/Echeverría-Saenz 2016"/>
  </r>
  <r>
    <s v="P16"/>
    <x v="19"/>
    <s v="herbicida"/>
    <x v="28"/>
    <n v="0.05"/>
    <s v="URMD-CPama"/>
    <e v="#NAME?"/>
    <x v="0"/>
    <s v="río"/>
    <n v="2011"/>
    <s v="oct"/>
    <s v="BD Tropica 2017/Ramo et al 2016/Arias-Andrés 2016/Echeverría-Saenz 2016"/>
  </r>
  <r>
    <s v="P16"/>
    <x v="19"/>
    <s v="herbicida"/>
    <x v="42"/>
    <n v="0.05"/>
    <s v="RMD-F "/>
    <e v="#NAME?"/>
    <x v="0"/>
    <s v="río"/>
    <n v="2011"/>
    <s v="oct"/>
    <s v="BD Tropica 2017/Ramo et al 2016/Arias-Andrés 2016/Echeverría-Saenz 2016"/>
  </r>
  <r>
    <s v="P16"/>
    <x v="19"/>
    <s v="herbicida"/>
    <x v="42"/>
    <n v="0.05"/>
    <s v="URMD-CPama"/>
    <e v="#NAME?"/>
    <x v="0"/>
    <s v="río"/>
    <n v="2011"/>
    <s v="oct"/>
    <s v="BD Tropica 2017/Ramo et al 2016/Arias-Andrés 2016/Echeverría-Saenz 2016"/>
  </r>
  <r>
    <s v="P16"/>
    <x v="19"/>
    <s v="herbicida"/>
    <x v="42"/>
    <n v="0.05"/>
    <s v="URMD-CPama"/>
    <e v="#NAME?"/>
    <x v="0"/>
    <s v="río"/>
    <n v="2011"/>
    <s v="oct"/>
    <s v="BD Tropica 2017/Ramo et al 2016/Arias-Andrés 2016/Echeverría-Saenz 2016"/>
  </r>
  <r>
    <s v="P16"/>
    <x v="19"/>
    <s v="herbicida"/>
    <x v="147"/>
    <n v="0.05"/>
    <s v="RMD-F "/>
    <e v="#NAME?"/>
    <x v="0"/>
    <s v="río"/>
    <n v="2011"/>
    <s v="oct"/>
    <s v="BD Tropica 2017/Ramo et al 2016/Arias-Andrés 2016/Echeverría-Saenz 2016"/>
  </r>
  <r>
    <s v="P16"/>
    <x v="19"/>
    <s v="herbicida"/>
    <x v="58"/>
    <n v="0.05"/>
    <s v="RMD-F "/>
    <e v="#NAME?"/>
    <x v="0"/>
    <s v="río"/>
    <n v="2012"/>
    <s v="oct"/>
    <s v="BD Tropica 2017/Ramo et al 2016/Arias-Andrés 2016/Echeverría-Saenz 2016"/>
  </r>
  <r>
    <s v="P16"/>
    <x v="19"/>
    <s v="herbicida"/>
    <x v="58"/>
    <n v="0.05"/>
    <s v="RMD-F "/>
    <e v="#NAME?"/>
    <x v="0"/>
    <s v="río"/>
    <n v="2011"/>
    <s v="oct"/>
    <s v="BD Tropica 2017/Ramo et al 2016/Arias-Andrés 2016/Echeverría-Saenz 2016"/>
  </r>
  <r>
    <s v="P16"/>
    <x v="19"/>
    <s v="herbicida"/>
    <x v="14"/>
    <n v="0.05"/>
    <s v="RMD-F "/>
    <e v="#NAME?"/>
    <x v="0"/>
    <s v="río"/>
    <n v="2012"/>
    <s v="mar"/>
    <s v="BD Tropica 2017/Ramo et al 2016/Arias-Andrés 2016/Echeverría-Saenz 2016"/>
  </r>
  <r>
    <s v="P16"/>
    <x v="19"/>
    <s v="herbicida"/>
    <x v="29"/>
    <n v="0.05"/>
    <s v="URMD-CPama"/>
    <e v="#NAME?"/>
    <x v="0"/>
    <s v="río"/>
    <n v="2012"/>
    <s v="feb"/>
    <s v="BD Tropica 2017/Ramo et al 2016/Arias-Andrés 2016/Echeverría-Saenz 2016"/>
  </r>
  <r>
    <s v="P16"/>
    <x v="19"/>
    <s v="herbicida"/>
    <x v="35"/>
    <n v="0.05"/>
    <s v="RMD-F "/>
    <e v="#NAME?"/>
    <x v="0"/>
    <s v="río"/>
    <n v="2012"/>
    <s v="feb"/>
    <s v="BD Tropica 2017/Ramo et al 2016/Arias-Andrés 2016/Echeverría-Saenz 2016"/>
  </r>
  <r>
    <s v="P16"/>
    <x v="19"/>
    <s v="herbicida"/>
    <x v="35"/>
    <n v="0.05"/>
    <s v="URMD-CPama"/>
    <e v="#NAME?"/>
    <x v="0"/>
    <s v="río"/>
    <n v="2012"/>
    <s v="mar"/>
    <s v="BD Tropica 2017/Ramo et al 2016/Arias-Andrés 2016/Echeverría-Saenz 2016"/>
  </r>
  <r>
    <s v="P16"/>
    <x v="19"/>
    <s v="herbicida"/>
    <x v="69"/>
    <n v="0.1"/>
    <s v="Pto 6 Río Jiménez Duacarí "/>
    <e v="#NAME?"/>
    <x v="0"/>
    <s v="río"/>
    <n v="2009"/>
    <s v="oct"/>
    <s v="BD Río Jiménez-LAREP/Echeverría-Sáenz 2012"/>
  </r>
  <r>
    <s v="P16"/>
    <x v="19"/>
    <s v="herbicida"/>
    <x v="27"/>
    <n v="0.1"/>
    <s v="Pto 4 Río Jiménez "/>
    <e v="#NAME?"/>
    <x v="0"/>
    <s v="río"/>
    <n v="2009"/>
    <s v="ago"/>
    <s v="BD Río Jiménez-LAREP/Echeverría-Sáenz 2012"/>
  </r>
  <r>
    <s v="P16"/>
    <x v="19"/>
    <s v="herbicida"/>
    <x v="22"/>
    <n v="0.1"/>
    <s v="Pto 4 Río Jiménez "/>
    <e v="#NAME?"/>
    <x v="0"/>
    <s v="río"/>
    <n v="2009"/>
    <s v="oct"/>
    <s v="BD Río Jiménez-LAREP/Echeverría-Sáenz 2012"/>
  </r>
  <r>
    <s v="P16"/>
    <x v="19"/>
    <s v="herbicida"/>
    <x v="22"/>
    <n v="0.1"/>
    <s v="Pto 5 Río Limbo "/>
    <e v="#NAME?"/>
    <x v="0"/>
    <s v="río"/>
    <n v="2009"/>
    <s v="ago"/>
    <s v="BD Río Jiménez-LAREP/Echeverría-Sáenz 2012"/>
  </r>
  <r>
    <s v="P16"/>
    <x v="19"/>
    <s v="herbicida"/>
    <x v="22"/>
    <n v="0.1"/>
    <s v="Pto 5 Río Limbo "/>
    <e v="#NAME?"/>
    <x v="0"/>
    <s v="río"/>
    <n v="2009"/>
    <s v="oct"/>
    <s v="BD Río Jiménez-LAREP/Echeverría-Sáenz 2012"/>
  </r>
  <r>
    <s v="P16"/>
    <x v="19"/>
    <s v="herbicida"/>
    <x v="19"/>
    <n v="0.1"/>
    <s v="Pto 6 Río Jiménez Duacarí "/>
    <e v="#NAME?"/>
    <x v="0"/>
    <s v="río"/>
    <n v="2009"/>
    <s v="ago"/>
    <s v="BD Río Jiménez-LAREP/Echeverría-Sáenz 2012"/>
  </r>
  <r>
    <s v="P16"/>
    <x v="19"/>
    <s v="herbicida"/>
    <x v="202"/>
    <n v="0.05"/>
    <s v="CA-S"/>
    <e v="#NAME?"/>
    <x v="0"/>
    <s v="stream"/>
    <n v="2010"/>
    <s v="feb"/>
    <s v="BD Tropica 2017/Arias-Andrés 2016"/>
  </r>
  <r>
    <s v="P16"/>
    <x v="19"/>
    <s v="herbicida"/>
    <x v="203"/>
    <n v="0.05"/>
    <s v="CA-S"/>
    <e v="#NAME?"/>
    <x v="0"/>
    <s v="stream"/>
    <n v="2010"/>
    <s v="feb"/>
    <s v="BD Tropica 2017/Arias-Andrés 2016"/>
  </r>
  <r>
    <s v="P16"/>
    <x v="19"/>
    <s v="herbicida"/>
    <x v="204"/>
    <n v="0.05"/>
    <s v="CA-S"/>
    <e v="#NAME?"/>
    <x v="0"/>
    <s v="stream"/>
    <n v="2010"/>
    <s v="nov"/>
    <s v="BD Tropica 2017/Arias-Andrés 2016"/>
  </r>
  <r>
    <s v="P16"/>
    <x v="19"/>
    <s v="herbicida"/>
    <x v="205"/>
    <n v="0.05"/>
    <s v="CA-S"/>
    <e v="#NAME?"/>
    <x v="0"/>
    <s v="stream"/>
    <n v="2010"/>
    <s v="may"/>
    <s v="BD Tropica 2017/Arias-Andrés 2016"/>
  </r>
  <r>
    <s v="P16"/>
    <x v="19"/>
    <s v="herbicida"/>
    <x v="206"/>
    <n v="0.05"/>
    <s v="CA-S"/>
    <e v="#NAME?"/>
    <x v="0"/>
    <s v="stream"/>
    <n v="2010"/>
    <s v="may"/>
    <s v="BD Tropica 2017/Arias-Andrés 2016"/>
  </r>
  <r>
    <s v="P16"/>
    <x v="19"/>
    <s v="herbicida"/>
    <x v="96"/>
    <n v="0.05"/>
    <s v="CA-S"/>
    <e v="#NAME?"/>
    <x v="0"/>
    <s v="stream"/>
    <n v="2011"/>
    <s v="feb"/>
    <s v="BD Tropica 2017/Arias-Andrés 2016"/>
  </r>
  <r>
    <s v="P16"/>
    <x v="19"/>
    <s v="herbicida"/>
    <x v="80"/>
    <n v="0.05"/>
    <s v="CA-S"/>
    <e v="#NAME?"/>
    <x v="0"/>
    <s v="stream"/>
    <n v="2011"/>
    <s v="feb"/>
    <s v="BD Tropica 2017/Arias-Andrés 2016"/>
  </r>
  <r>
    <s v="P16"/>
    <x v="19"/>
    <s v="herbicida"/>
    <x v="207"/>
    <n v="0.05"/>
    <s v="CA-S"/>
    <e v="#NAME?"/>
    <x v="0"/>
    <s v="stream"/>
    <n v="2010"/>
    <s v="nov"/>
    <s v="BD Tropica 2017/Arias-Andrés 2016"/>
  </r>
  <r>
    <s v="P16"/>
    <x v="19"/>
    <s v="herbicida"/>
    <x v="208"/>
    <n v="0.05"/>
    <s v="CA-S"/>
    <e v="#NAME?"/>
    <x v="0"/>
    <s v="stream"/>
    <n v="2011"/>
    <s v="mar"/>
    <s v="BD Tropica 2017/Arias-Andrés 2016"/>
  </r>
  <r>
    <s v="P16"/>
    <x v="19"/>
    <s v="herbicida"/>
    <x v="44"/>
    <n v="0.05"/>
    <s v="CA-S"/>
    <e v="#NAME?"/>
    <x v="0"/>
    <s v="stream"/>
    <n v="2010"/>
    <s v="ago"/>
    <s v="BD Tropica 2017/Arias-Andrés 2016"/>
  </r>
  <r>
    <s v="P16"/>
    <x v="19"/>
    <s v="herbicida"/>
    <x v="209"/>
    <n v="0.05"/>
    <s v="CA-S"/>
    <e v="#NAME?"/>
    <x v="0"/>
    <s v="stream"/>
    <n v="2010"/>
    <s v="jul"/>
    <s v="BD Tropica 2017/Arias-Andrés 2016"/>
  </r>
  <r>
    <s v="P16"/>
    <x v="19"/>
    <s v="herbicida"/>
    <x v="31"/>
    <n v="0.05"/>
    <s v="CA-S"/>
    <e v="#NAME?"/>
    <x v="0"/>
    <s v="stream"/>
    <n v="2010"/>
    <s v="ago"/>
    <s v="BD Tropica 2017/Arias-Andrés 2016"/>
  </r>
  <r>
    <s v="P16"/>
    <x v="19"/>
    <s v="herbicida"/>
    <x v="164"/>
    <n v="0.05"/>
    <s v="CA-S"/>
    <e v="#NAME?"/>
    <x v="0"/>
    <s v="stream"/>
    <n v="2010"/>
    <s v="may"/>
    <s v="BD Tropica 2017/Arias-Andrés 2016"/>
  </r>
  <r>
    <s v="P16"/>
    <x v="19"/>
    <s v="herbicida"/>
    <x v="210"/>
    <n v="0.05"/>
    <s v="CA-S"/>
    <e v="#NAME?"/>
    <x v="0"/>
    <s v="stream"/>
    <n v="2011"/>
    <s v="mar"/>
    <s v="BD Tropica 2017/Arias-Andrés 2016"/>
  </r>
  <r>
    <s v="P16"/>
    <x v="19"/>
    <s v="herbicida"/>
    <x v="116"/>
    <n v="0.05"/>
    <s v="CA-S"/>
    <e v="#NAME?"/>
    <x v="0"/>
    <s v="stream"/>
    <n v="2011"/>
    <s v="mar"/>
    <s v="BD Tropica 2017/Arias-Andrés 2016"/>
  </r>
  <r>
    <s v="P16"/>
    <x v="19"/>
    <s v="herbicida"/>
    <x v="21"/>
    <n v="0.05"/>
    <s v="CA-S"/>
    <e v="#NAME?"/>
    <x v="0"/>
    <s v="stream"/>
    <n v="2009"/>
    <s v="dic"/>
    <s v="BD Tropica 2017/Arias-Andrés 2016"/>
  </r>
  <r>
    <s v="P16"/>
    <x v="19"/>
    <s v="herbicida"/>
    <x v="32"/>
    <n v="0.05"/>
    <s v="CA-S"/>
    <e v="#NAME?"/>
    <x v="0"/>
    <s v="stream"/>
    <n v="2011"/>
    <s v="ago"/>
    <s v="BD Tropica 2017/Arias-Andrés 2016"/>
  </r>
  <r>
    <s v="P16"/>
    <x v="19"/>
    <s v="herbicida"/>
    <x v="27"/>
    <n v="0.05"/>
    <s v="Puente Goschen"/>
    <e v="#NAME?"/>
    <x v="0"/>
    <s v="stream"/>
    <n v="2010"/>
    <s v="feb"/>
    <s v="BD Tropica 2017/Arias-Andrés 2016"/>
  </r>
  <r>
    <s v="P16"/>
    <x v="19"/>
    <s v="herbicida"/>
    <x v="97"/>
    <n v="0.05"/>
    <s v="CA-S"/>
    <e v="#NAME?"/>
    <x v="0"/>
    <s v="stream"/>
    <n v="2009"/>
    <s v="oct"/>
    <s v="BD Tropica 2017/Arias-Andrés 2016/Diepens 2013"/>
  </r>
  <r>
    <s v="P16"/>
    <x v="19"/>
    <s v="herbicida"/>
    <x v="44"/>
    <n v="0.05"/>
    <s v="CA-S"/>
    <e v="#NAME?"/>
    <x v="0"/>
    <s v="stream"/>
    <n v="2012"/>
    <s v="feb"/>
    <s v="BD Tropica 2017/Arias-Andrés 2016/Echeverría-Saenz 2016"/>
  </r>
  <r>
    <s v="P16"/>
    <x v="19"/>
    <s v="herbicida"/>
    <x v="69"/>
    <n v="0.05"/>
    <s v="CA-S"/>
    <e v="#NAME?"/>
    <x v="0"/>
    <s v="stream"/>
    <n v="2012"/>
    <s v="feb"/>
    <s v="BD Tropica 2017/Arias-Andrés 2016/Echeverría-Saenz 2016"/>
  </r>
  <r>
    <s v="P16"/>
    <x v="19"/>
    <s v="herbicida"/>
    <x v="211"/>
    <n v="0.05"/>
    <s v="CA-S"/>
    <e v="#NAME?"/>
    <x v="0"/>
    <s v="stream"/>
    <n v="2012"/>
    <s v="set"/>
    <s v="BD Tropica 2017/Ramo et al 2016/Arias-Andrés 2016"/>
  </r>
  <r>
    <s v="P16"/>
    <x v="19"/>
    <s v="herbicida"/>
    <x v="193"/>
    <n v="0.05"/>
    <s v="CA-S"/>
    <e v="#NAME?"/>
    <x v="0"/>
    <s v="stream"/>
    <n v="2011"/>
    <s v="jun"/>
    <s v="BD Tropica 2017/Ramo et al 2016/Arias-Andrés 2016"/>
  </r>
  <r>
    <s v="P16"/>
    <x v="19"/>
    <s v="herbicida"/>
    <x v="28"/>
    <n v="0.05"/>
    <s v="CA-S"/>
    <e v="#NAME?"/>
    <x v="0"/>
    <s v="stream"/>
    <n v="2011"/>
    <s v="set"/>
    <s v="BD Tropica 2017/Ramo et al 2016/Arias-Andrés 2016"/>
  </r>
  <r>
    <s v="P16"/>
    <x v="19"/>
    <s v="herbicida"/>
    <x v="212"/>
    <n v="0.05"/>
    <s v="CA-S"/>
    <e v="#NAME?"/>
    <x v="0"/>
    <s v="stream"/>
    <n v="2012"/>
    <s v="oct"/>
    <s v="BD Tropica 2017/Ramo et al 2016/Arias-Andrés 2016/Echeverría-Saenz 2016"/>
  </r>
  <r>
    <s v="P16"/>
    <x v="19"/>
    <s v="herbicida"/>
    <x v="31"/>
    <n v="0.05"/>
    <s v="CA-S"/>
    <e v="#NAME?"/>
    <x v="0"/>
    <s v="stream"/>
    <n v="2012"/>
    <s v="feb"/>
    <s v="BD Tropica 2017/Ramo et al 2016/Arias-Andrés 2016/Echeverría-Saenz 2016"/>
  </r>
  <r>
    <s v="P16"/>
    <x v="19"/>
    <s v="herbicida"/>
    <x v="184"/>
    <n v="0.05"/>
    <s v="CA-S"/>
    <e v="#NAME?"/>
    <x v="0"/>
    <s v="stream"/>
    <n v="2012"/>
    <s v="nov"/>
    <s v="BD Tropica 2017/Ramo et al 2016/Arias-Andrés 2016/Echeverría-Saenz 2016"/>
  </r>
  <r>
    <s v="P16"/>
    <x v="19"/>
    <s v="herbicida"/>
    <x v="154"/>
    <n v="0.05"/>
    <s v="CA-S"/>
    <e v="#NAME?"/>
    <x v="0"/>
    <s v="stream"/>
    <n v="2011"/>
    <s v="oct"/>
    <s v="BD Tropica 2017/Ramo et al 2016/Arias-Andrés 2016/Echeverría-Saenz 2016"/>
  </r>
  <r>
    <s v="P16"/>
    <x v="19"/>
    <s v="herbicida"/>
    <x v="213"/>
    <n v="0.05"/>
    <s v="CA-S"/>
    <e v="#NAME?"/>
    <x v="0"/>
    <s v="stream"/>
    <n v="2012"/>
    <s v="nov"/>
    <s v="BD Tropica 2017/Ramo et al 2016/Arias-Andrés 2016/Echeverría-Saenz 2016"/>
  </r>
  <r>
    <s v="P16"/>
    <x v="19"/>
    <s v="herbicida"/>
    <x v="213"/>
    <n v="0.05"/>
    <s v="CA-S"/>
    <e v="#NAME?"/>
    <x v="0"/>
    <s v="stream"/>
    <n v="2011"/>
    <s v="oct"/>
    <s v="BD Tropica 2017/Ramo et al 2016/Arias-Andrés 2016/Echeverría-Saenz 2016"/>
  </r>
  <r>
    <s v="P16"/>
    <x v="19"/>
    <s v="herbicida"/>
    <x v="144"/>
    <n v="0.05"/>
    <s v="CA-S"/>
    <e v="#NAME?"/>
    <x v="0"/>
    <s v="stream"/>
    <n v="2012"/>
    <s v="nov"/>
    <s v="BD Tropica 2017/Ramo et al 2016/Arias-Andrés 2016/Echeverría-Saenz 2016"/>
  </r>
  <r>
    <s v="P16"/>
    <x v="19"/>
    <s v="herbicida"/>
    <x v="214"/>
    <n v="0.05"/>
    <s v="CA-S"/>
    <e v="#NAME?"/>
    <x v="0"/>
    <s v="stream"/>
    <n v="2011"/>
    <s v="nov"/>
    <s v="BD Tropica 2017/Ramo et al 2016/Arias-Andrés 2016/Echeverría-Saenz 2016"/>
  </r>
  <r>
    <s v="P16"/>
    <x v="19"/>
    <s v="herbicida"/>
    <x v="62"/>
    <n v="0.05"/>
    <s v="CA-S"/>
    <e v="#NAME?"/>
    <x v="0"/>
    <s v="stream"/>
    <n v="2012"/>
    <s v="feb"/>
    <s v="BD Tropica 2017/Ramo et al 2016/Arias-Andrés 2016/Echeverría-Saenz 2016"/>
  </r>
  <r>
    <s v="P16"/>
    <x v="19"/>
    <s v="herbicida"/>
    <x v="54"/>
    <n v="0.05"/>
    <s v="CA-S"/>
    <e v="#NAME?"/>
    <x v="0"/>
    <s v="stream"/>
    <n v="2011"/>
    <s v="nov"/>
    <s v="BD Tropica 2017/Ramo et al 2016/Arias-Andrés 2016/Echeverría-Saenz 2016"/>
  </r>
  <r>
    <s v="P16"/>
    <x v="19"/>
    <s v="herbicida"/>
    <x v="56"/>
    <n v="0.05"/>
    <s v="CA-S"/>
    <e v="#NAME?"/>
    <x v="0"/>
    <s v="stream"/>
    <n v="2012"/>
    <s v="feb"/>
    <s v="BD Tropica 2017/Ramo et al 2016/Arias-Andrés 2016/Echeverría-Saenz 2016"/>
  </r>
  <r>
    <s v="P16"/>
    <x v="19"/>
    <s v="herbicida"/>
    <x v="215"/>
    <n v="0.05"/>
    <s v="CA-S"/>
    <e v="#NAME?"/>
    <x v="0"/>
    <s v="stream"/>
    <n v="2012"/>
    <s v="mar"/>
    <s v="BD Tropica 2017/Ramo et al 2016/Arias-Andrés 2016/Echeverría-Saenz 2016"/>
  </r>
  <r>
    <s v="P16"/>
    <x v="19"/>
    <s v="herbicida"/>
    <x v="11"/>
    <n v="0.05"/>
    <s v="CA-S"/>
    <e v="#NAME?"/>
    <x v="0"/>
    <s v="stream"/>
    <n v="2012"/>
    <s v="mar"/>
    <s v="BD Tropica 2017/Ramo et al 2016/Arias-Andrés 2016/Echeverría-Saenz 2016"/>
  </r>
  <r>
    <s v="P16"/>
    <x v="19"/>
    <s v="herbicida"/>
    <x v="18"/>
    <n v="0.05"/>
    <s v="FC-MAD-02"/>
    <e v="#NAME?"/>
    <x v="0"/>
    <s v="NI"/>
    <n v="2016"/>
    <s v="set"/>
    <s v="DA"/>
  </r>
  <r>
    <s v="P16"/>
    <x v="19"/>
    <s v="herbicida"/>
    <x v="69"/>
    <n v="0.05"/>
    <s v="FC-MAD-02"/>
    <e v="#NAME?"/>
    <x v="0"/>
    <s v="NI"/>
    <n v="2016"/>
    <s v="nov"/>
    <s v="DA"/>
  </r>
  <r>
    <s v="P16"/>
    <x v="19"/>
    <s v="herbicida"/>
    <x v="29"/>
    <n v="0.05"/>
    <s v="FC-REV-12"/>
    <e v="#NAME?"/>
    <x v="0"/>
    <s v="NI"/>
    <n v="2016"/>
    <s v="nov"/>
    <s v="DA"/>
  </r>
  <r>
    <s v="P16"/>
    <x v="19"/>
    <s v="herbicida"/>
    <x v="29"/>
    <n v="0.05"/>
    <s v="FC-REV-13"/>
    <e v="#NAME?"/>
    <x v="0"/>
    <s v="NI"/>
    <n v="2016"/>
    <s v="nov"/>
    <s v="DA"/>
  </r>
  <r>
    <s v="P16"/>
    <x v="19"/>
    <s v="herbicida"/>
    <x v="69"/>
    <n v="0.05"/>
    <s v="FC-MAD-02"/>
    <e v="#NAME?"/>
    <x v="0"/>
    <s v="NI"/>
    <n v="2017"/>
    <s v="feb"/>
    <s v="DA"/>
  </r>
  <r>
    <s v="P16"/>
    <x v="19"/>
    <s v="herbicida"/>
    <x v="200"/>
    <n v="0.05"/>
    <s v="FC-MAD-02"/>
    <e v="#NAME?"/>
    <x v="0"/>
    <s v="NI"/>
    <n v="2017"/>
    <s v="may"/>
    <s v="DA"/>
  </r>
  <r>
    <s v="P16"/>
    <x v="19"/>
    <s v="herbicida"/>
    <x v="58"/>
    <s v="NI"/>
    <s v="FC-TOR-04"/>
    <e v="#NAME?"/>
    <x v="0"/>
    <s v="NI"/>
    <n v="2016"/>
    <s v="set"/>
    <s v="DA"/>
  </r>
  <r>
    <s v="P16"/>
    <x v="19"/>
    <s v="herbicida"/>
    <x v="15"/>
    <s v="NI"/>
    <s v="FC-TOR-05"/>
    <e v="#NAME?"/>
    <x v="0"/>
    <s v="NI"/>
    <n v="2016"/>
    <s v="set"/>
    <s v="DA"/>
  </r>
  <r>
    <s v="P16"/>
    <x v="19"/>
    <s v="herbicida"/>
    <x v="56"/>
    <s v="NI"/>
    <s v="FC-TOR-04"/>
    <e v="#NAME?"/>
    <x v="0"/>
    <s v="NI"/>
    <n v="2016"/>
    <s v="nov"/>
    <s v="DA"/>
  </r>
  <r>
    <s v="P16"/>
    <x v="19"/>
    <s v="herbicida"/>
    <x v="55"/>
    <s v="NI"/>
    <s v="FC-TOR-04"/>
    <e v="#NAME?"/>
    <x v="0"/>
    <s v="NI"/>
    <n v="2017"/>
    <s v="feb"/>
    <s v="DA"/>
  </r>
  <r>
    <s v="P16"/>
    <x v="19"/>
    <s v="herbicida"/>
    <x v="56"/>
    <s v="NI"/>
    <s v="FC-PAC-03"/>
    <e v="#NAME?"/>
    <x v="0"/>
    <s v="NI"/>
    <n v="2017"/>
    <s v="feb"/>
    <s v="DA"/>
  </r>
  <r>
    <s v="P16"/>
    <x v="19"/>
    <s v="herbicida"/>
    <x v="35"/>
    <n v="0.04"/>
    <s v="río Mónico"/>
    <e v="#NAME?"/>
    <x v="2"/>
    <s v="río"/>
    <n v="2012"/>
    <s v="ago"/>
    <s v="BD Cri-Caño Negro; Fournier 2017_x000a_"/>
  </r>
  <r>
    <s v="P16"/>
    <x v="19"/>
    <s v="herbicida"/>
    <x v="12"/>
    <n v="0.05"/>
    <s v="río Mónico"/>
    <e v="#NAME?"/>
    <x v="2"/>
    <s v="río"/>
    <n v="2012"/>
    <s v="jun"/>
    <s v="BD Cri-Caño Negro; Fournier 2017_x000a_"/>
  </r>
  <r>
    <s v="P16"/>
    <x v="19"/>
    <s v="herbicida"/>
    <x v="22"/>
    <n v="0.05"/>
    <s v="río Mónico"/>
    <e v="#NAME?"/>
    <x v="2"/>
    <s v="río"/>
    <n v="2011"/>
    <s v="jul"/>
    <s v="BD Cri-Caño Negro; Fournier 2017_x000a_"/>
  </r>
  <r>
    <s v="P16"/>
    <x v="19"/>
    <s v="herbicida"/>
    <x v="20"/>
    <n v="0.05"/>
    <s v="río Mónico"/>
    <e v="#NAME?"/>
    <x v="2"/>
    <s v="río"/>
    <n v="2011"/>
    <s v="oct"/>
    <s v="BD Cri-Caño Negro; Fournier 2017_x000a_"/>
  </r>
  <r>
    <s v="P16"/>
    <x v="19"/>
    <s v="herbicida"/>
    <x v="14"/>
    <n v="0.05"/>
    <s v="Rio Sabogal"/>
    <e v="#NAME?"/>
    <x v="2"/>
    <s v="río"/>
    <n v="2012"/>
    <s v="jun"/>
    <s v="BD Cri-Caño Negro; Fournier 2017_x000a_"/>
  </r>
  <r>
    <s v="P16"/>
    <x v="19"/>
    <s v="herbicida"/>
    <x v="27"/>
    <n v="0.1"/>
    <s v="río Mónico"/>
    <e v="#NAME?"/>
    <x v="2"/>
    <s v="río"/>
    <n v="2010"/>
    <s v="oct"/>
    <s v="BD Cri-Caño Negro; Fournier 2017_x000a_"/>
  </r>
  <r>
    <s v="P16"/>
    <x v="19"/>
    <s v="herbicida"/>
    <x v="34"/>
    <n v="0.1"/>
    <s v="río Mónico"/>
    <e v="#NAME?"/>
    <x v="2"/>
    <s v="río"/>
    <n v="2011"/>
    <s v="ene"/>
    <s v="BD Cri-Caño Negro; Fournier 2017_x000a_"/>
  </r>
  <r>
    <s v="P17"/>
    <x v="20"/>
    <s v="fungicida"/>
    <x v="42"/>
    <n v="0.03"/>
    <s v="CPama-J"/>
    <e v="#NAME?"/>
    <x v="0"/>
    <s v="canal"/>
    <n v="2012"/>
    <s v="nov"/>
    <s v="BD Tropica 2017/Ramo et al 2016/Arias-Andrés 2016/Echeverría-Saenz 2016"/>
  </r>
  <r>
    <s v="P17"/>
    <x v="20"/>
    <s v="fungicida"/>
    <x v="34"/>
    <n v="0.03"/>
    <s v="CPama-J"/>
    <e v="#NAME?"/>
    <x v="0"/>
    <s v="canal"/>
    <n v="2012"/>
    <s v="nov"/>
    <s v="BD Tropica 2017/Ramo et al 2016/Arias-Andrés 2016/Echeverría-Saenz 2016"/>
  </r>
  <r>
    <s v="P17"/>
    <x v="20"/>
    <s v="fungicida"/>
    <x v="97"/>
    <n v="0.1"/>
    <s v="Puente Goschen"/>
    <e v="#NAME?"/>
    <x v="0"/>
    <s v="canal"/>
    <n v="2010"/>
    <s v="feb"/>
    <s v="BD Tropica 2017/Arias-Andrés 2016"/>
  </r>
  <r>
    <s v="P17"/>
    <x v="20"/>
    <s v="fungicida"/>
    <x v="113"/>
    <n v="0.1"/>
    <s v="Cbananera"/>
    <e v="#NAME?"/>
    <x v="0"/>
    <s v="canal"/>
    <n v="2012"/>
    <s v="jun"/>
    <s v="BD Tropica 2017/Arias-Andrés 2016"/>
  </r>
  <r>
    <s v="P17"/>
    <x v="20"/>
    <s v="fungicida"/>
    <x v="48"/>
    <n v="0.1"/>
    <s v="Cbananera"/>
    <e v="#NAME?"/>
    <x v="0"/>
    <s v="canal"/>
    <n v="2010"/>
    <s v="nov"/>
    <s v="BD Tropica 2017/Arias-Andrés 2016"/>
  </r>
  <r>
    <s v="P17"/>
    <x v="20"/>
    <s v="fungicida"/>
    <x v="216"/>
    <n v="0.1"/>
    <s v="Cbananera"/>
    <e v="#NAME?"/>
    <x v="0"/>
    <s v="canal"/>
    <n v="2012"/>
    <s v="jun"/>
    <s v="BD Tropica 2017/Arias-Andrés 2016"/>
  </r>
  <r>
    <s v="P17"/>
    <x v="20"/>
    <s v="fungicida"/>
    <x v="78"/>
    <n v="0.1"/>
    <s v="Cbananera"/>
    <e v="#NAME?"/>
    <x v="0"/>
    <s v="canal"/>
    <n v="2010"/>
    <s v="feb"/>
    <s v="BD Tropica 2017/Arias-Andrés 2016"/>
  </r>
  <r>
    <s v="P17"/>
    <x v="20"/>
    <s v="fungicida"/>
    <x v="49"/>
    <n v="0.1"/>
    <s v="CPama-J"/>
    <e v="#NAME?"/>
    <x v="0"/>
    <s v="canal"/>
    <n v="2009"/>
    <s v="oct"/>
    <s v="BD Tropica 2017/Arias-Andrés 2016/Diepens 2013"/>
  </r>
  <r>
    <s v="P17"/>
    <x v="20"/>
    <s v="fungicida"/>
    <x v="65"/>
    <n v="0.1"/>
    <s v="CPama-J"/>
    <e v="#NAME?"/>
    <x v="0"/>
    <s v="canal"/>
    <n v="2012"/>
    <s v="set"/>
    <s v="BD Tropica 2017/Ramo et al 2016/Arias-Andrés 2016"/>
  </r>
  <r>
    <s v="P17"/>
    <x v="20"/>
    <s v="fungicida"/>
    <x v="217"/>
    <n v="0.1"/>
    <s v="CPama-J"/>
    <e v="#NAME?"/>
    <x v="0"/>
    <s v="canal"/>
    <n v="2012"/>
    <s v="ene"/>
    <s v="BD Tropica 2017/Ramo et al 2016/Arias-Andrés 2016"/>
  </r>
  <r>
    <s v="P17"/>
    <x v="20"/>
    <s v="fungicida"/>
    <x v="218"/>
    <n v="0.1"/>
    <s v="CPama-J"/>
    <e v="#NAME?"/>
    <x v="0"/>
    <s v="canal"/>
    <n v="2011"/>
    <s v="set"/>
    <s v="BD Tropica 2017/Ramo et al 2016/Arias-Andrés 2016"/>
  </r>
  <r>
    <s v="P17"/>
    <x v="20"/>
    <s v="fungicida"/>
    <x v="193"/>
    <n v="0.1"/>
    <s v="CPama-J"/>
    <e v="#NAME?"/>
    <x v="0"/>
    <s v="canal"/>
    <n v="2012"/>
    <s v="feb"/>
    <s v="BD Tropica 2017/Ramo et al 2016/Arias-Andrés 2016/Echeverría-Saenz 2016"/>
  </r>
  <r>
    <s v="P17"/>
    <x v="20"/>
    <s v="fungicida"/>
    <x v="219"/>
    <n v="0.1"/>
    <s v="CPama-J"/>
    <e v="#NAME?"/>
    <x v="0"/>
    <s v="canal"/>
    <n v="2012"/>
    <s v="mar"/>
    <s v="BD Tropica 2017/Ramo et al 2016/Arias-Andrés 2016/Echeverría-Saenz 2016"/>
  </r>
  <r>
    <s v="P17"/>
    <x v="20"/>
    <s v="fungicida"/>
    <x v="54"/>
    <n v="0.1"/>
    <s v="CPama-J"/>
    <e v="#NAME?"/>
    <x v="0"/>
    <s v="canal"/>
    <n v="2012"/>
    <s v="feb"/>
    <s v="BD Tropica 2017/Ramo et al 2016/Arias-Andrés 2016/Echeverría-Saenz 2016"/>
  </r>
  <r>
    <s v="P17"/>
    <x v="20"/>
    <s v="fungicida"/>
    <x v="56"/>
    <n v="0.1"/>
    <s v="CPama-J"/>
    <e v="#NAME?"/>
    <x v="0"/>
    <s v="canal"/>
    <n v="2012"/>
    <s v="oct"/>
    <s v="BD Tropica 2017/Ramo et al 2016/Arias-Andrés 2016/Echeverría-Saenz 2016"/>
  </r>
  <r>
    <s v="P17"/>
    <x v="20"/>
    <s v="fungicida"/>
    <x v="22"/>
    <n v="0.03"/>
    <s v="LMD-CJ"/>
    <e v="#NAME?"/>
    <x v="0"/>
    <s v="laguna"/>
    <n v="2012"/>
    <s v="dic"/>
    <s v="BD Tropica 2017/Arias-Andrés 2016"/>
  </r>
  <r>
    <s v="P17"/>
    <x v="20"/>
    <s v="fungicida"/>
    <x v="22"/>
    <n v="0.03"/>
    <s v="LSM"/>
    <e v="#NAME?"/>
    <x v="0"/>
    <s v="laguna"/>
    <n v="2012"/>
    <s v="dic"/>
    <s v="BD Tropica 2017/Arias-Andrés 2016"/>
  </r>
  <r>
    <s v="P17"/>
    <x v="20"/>
    <s v="fungicida"/>
    <x v="220"/>
    <n v="0.1"/>
    <s v="LSM"/>
    <e v="#NAME?"/>
    <x v="0"/>
    <s v="laguna"/>
    <n v="2012"/>
    <s v="jun"/>
    <s v="BD Tropica 2017/Arias-Andrés 2016"/>
  </r>
  <r>
    <s v="P17"/>
    <x v="20"/>
    <s v="fungicida"/>
    <x v="221"/>
    <n v="0.1"/>
    <s v="LMD"/>
    <e v="#NAME?"/>
    <x v="0"/>
    <s v="laguna"/>
    <n v="2012"/>
    <s v="jun"/>
    <s v="BD Tropica 2017/Arias-Andrés 2016"/>
  </r>
  <r>
    <s v="P17"/>
    <x v="20"/>
    <s v="fungicida"/>
    <x v="42"/>
    <n v="0.1"/>
    <s v="LSM"/>
    <e v="#NAME?"/>
    <x v="0"/>
    <s v="laguna"/>
    <n v="2012"/>
    <s v="apr"/>
    <s v="BD Tropica 2017/Arias-Andrés 2016"/>
  </r>
  <r>
    <s v="P17"/>
    <x v="20"/>
    <s v="fungicida"/>
    <x v="147"/>
    <n v="0.1"/>
    <s v="LSM"/>
    <e v="#NAME?"/>
    <x v="0"/>
    <s v="laguna"/>
    <n v="2012"/>
    <s v="apr"/>
    <s v="BD Tropica 2017/Arias-Andrés 2016"/>
  </r>
  <r>
    <s v="P17"/>
    <x v="20"/>
    <s v="fungicida"/>
    <x v="11"/>
    <n v="0.1"/>
    <s v="LMD-RP"/>
    <e v="#NAME?"/>
    <x v="0"/>
    <s v="laguna"/>
    <n v="2010"/>
    <s v="feb"/>
    <s v="BD Tropica 2017/Arias-Andrés 2016"/>
  </r>
  <r>
    <s v="P17"/>
    <x v="20"/>
    <s v="fungicida"/>
    <x v="62"/>
    <n v="0.1"/>
    <s v="LMD-CJ"/>
    <e v="#NAME?"/>
    <x v="0"/>
    <s v="laguna"/>
    <n v="2009"/>
    <s v="oct"/>
    <s v="BD Tropica 2017/Arias-Andrés 2016/Diepens 2013"/>
  </r>
  <r>
    <s v="P17"/>
    <x v="20"/>
    <s v="fungicida"/>
    <x v="27"/>
    <n v="0.1"/>
    <s v="LMD-RMD "/>
    <e v="#NAME?"/>
    <x v="0"/>
    <s v="laguna"/>
    <n v="2009"/>
    <s v="oct"/>
    <s v="BD Tropica 2017/Arias-Andrés 2016/Diepens 2013"/>
  </r>
  <r>
    <s v="P17"/>
    <x v="20"/>
    <s v="fungicida"/>
    <x v="27"/>
    <n v="0.1"/>
    <s v="LMD-RP"/>
    <e v="#NAME?"/>
    <x v="0"/>
    <s v="laguna"/>
    <n v="2009"/>
    <s v="oct"/>
    <s v="BD Tropica 2017/Arias-Andrés 2016/Diepens 2013"/>
  </r>
  <r>
    <s v="P17"/>
    <x v="20"/>
    <s v="fungicida"/>
    <x v="62"/>
    <s v="NI"/>
    <s v="?"/>
    <e v="#NAME?"/>
    <x v="0"/>
    <s v="laguna"/>
    <n v="2012"/>
    <s v="?"/>
    <s v="Arias-Andrés 2016"/>
  </r>
  <r>
    <s v="P17"/>
    <x v="20"/>
    <s v="fungicida"/>
    <x v="58"/>
    <n v="0.03"/>
    <s v="RMD"/>
    <e v="#NAME?"/>
    <x v="0"/>
    <s v="río"/>
    <n v="2012"/>
    <s v="dic"/>
    <s v="BD Tropica 2017/Arias-Andrés 2016"/>
  </r>
  <r>
    <s v="P17"/>
    <x v="20"/>
    <s v="fungicida"/>
    <x v="53"/>
    <n v="0.03"/>
    <s v="URMD-CPama"/>
    <e v="#NAME?"/>
    <x v="0"/>
    <s v="río"/>
    <n v="2012"/>
    <s v="nov"/>
    <s v="BD Tropica 2017/Arias-Andrés 2016/Echeverría-Saenz 2016"/>
  </r>
  <r>
    <s v="P17"/>
    <x v="20"/>
    <s v="fungicida"/>
    <x v="54"/>
    <n v="0.03"/>
    <s v="URMD-CPama"/>
    <e v="#NAME?"/>
    <x v="0"/>
    <s v="río"/>
    <n v="2012"/>
    <s v="nov"/>
    <s v="BD Tropica 2017/Arias-Andrés 2016/Echeverría-Saenz 2016"/>
  </r>
  <r>
    <s v="P17"/>
    <x v="20"/>
    <s v="fungicida"/>
    <x v="19"/>
    <n v="0.03"/>
    <s v="RMD-F "/>
    <e v="#NAME?"/>
    <x v="0"/>
    <s v="río"/>
    <n v="2012"/>
    <s v="dic"/>
    <s v="BD Tropica 2017/Ramo et al 2016/Arias-Andrés 2016"/>
  </r>
  <r>
    <s v="P17"/>
    <x v="20"/>
    <s v="fungicida"/>
    <x v="14"/>
    <n v="0.03"/>
    <s v="RMD-S"/>
    <e v="#NAME?"/>
    <x v="0"/>
    <s v="río"/>
    <n v="2012"/>
    <s v="nov"/>
    <s v="BD Tropica 2017/Ramo et al 2016/Arias-Andrés 2016"/>
  </r>
  <r>
    <s v="P17"/>
    <x v="20"/>
    <s v="fungicida"/>
    <x v="218"/>
    <n v="0.03"/>
    <s v="RMD-F "/>
    <e v="#NAME?"/>
    <x v="0"/>
    <s v="río"/>
    <n v="2012"/>
    <s v="nov"/>
    <s v="BD Tropica 2017/Ramo et al 2016/Arias-Andrés 2016/Echeverría-Saenz 2016"/>
  </r>
  <r>
    <s v="P17"/>
    <x v="20"/>
    <s v="fungicida"/>
    <x v="79"/>
    <n v="0.03"/>
    <s v="RMD-F "/>
    <e v="#NAME?"/>
    <x v="0"/>
    <s v="río"/>
    <n v="2012"/>
    <s v="nov"/>
    <s v="BD Tropica 2017/Ramo et al 2016/Arias-Andrés 2016/Echeverría-Saenz 2016"/>
  </r>
  <r>
    <s v="P17"/>
    <x v="20"/>
    <s v="fungicida"/>
    <x v="44"/>
    <n v="0.1"/>
    <s v="RMD-F "/>
    <e v="#NAME?"/>
    <x v="0"/>
    <s v="río"/>
    <n v="2010"/>
    <s v="feb"/>
    <s v="BD Tropica 2017/Arias-Andrés 2016"/>
  </r>
  <r>
    <s v="P17"/>
    <x v="20"/>
    <s v="fungicida"/>
    <x v="62"/>
    <n v="0.1"/>
    <s v="RMD-S"/>
    <e v="#NAME?"/>
    <x v="0"/>
    <s v="río"/>
    <n v="2010"/>
    <s v="ago"/>
    <s v="BD Tropica 2017/Arias-Andrés 2016"/>
  </r>
  <r>
    <s v="P17"/>
    <x v="20"/>
    <s v="fungicida"/>
    <x v="22"/>
    <n v="0.1"/>
    <s v="RMD-F "/>
    <e v="#NAME?"/>
    <x v="0"/>
    <s v="río"/>
    <n v="2009"/>
    <s v="oct"/>
    <s v="BD Tropica 2017/Arias-Andrés 2016/Diepens 2013"/>
  </r>
  <r>
    <s v="P17"/>
    <x v="20"/>
    <s v="fungicida"/>
    <x v="58"/>
    <n v="0.1"/>
    <s v="URMD-CPama"/>
    <e v="#NAME?"/>
    <x v="0"/>
    <s v="río"/>
    <n v="2012"/>
    <s v="nov"/>
    <s v="BD Tropica 2017/Arias-Andrés 2016/Echeverría-Saenz 2016"/>
  </r>
  <r>
    <s v="P17"/>
    <x v="20"/>
    <s v="fungicida"/>
    <x v="193"/>
    <n v="0.1"/>
    <s v="URMD-CPama"/>
    <e v="#NAME?"/>
    <x v="0"/>
    <s v="río"/>
    <n v="2012"/>
    <s v="set"/>
    <s v="BD Tropica 2017/Ramo et al 2016/Arias-Andrés 2016"/>
  </r>
  <r>
    <s v="P17"/>
    <x v="20"/>
    <s v="fungicida"/>
    <x v="187"/>
    <n v="0.1"/>
    <s v="RMD-F "/>
    <e v="#NAME?"/>
    <x v="0"/>
    <s v="río"/>
    <n v="2012"/>
    <s v="set"/>
    <s v="BD Tropica 2017/Ramo et al 2016/Arias-Andrés 2016"/>
  </r>
  <r>
    <s v="P17"/>
    <x v="20"/>
    <s v="fungicida"/>
    <x v="222"/>
    <n v="0.1"/>
    <s v="RMD-F "/>
    <e v="#NAME?"/>
    <x v="0"/>
    <s v="río"/>
    <n v="2012"/>
    <s v="jul"/>
    <s v="BD Tropica 2017/Ramo et al 2016/Arias-Andrés 2016"/>
  </r>
  <r>
    <s v="P17"/>
    <x v="20"/>
    <s v="fungicida"/>
    <x v="144"/>
    <n v="0.1"/>
    <s v="URMD-CPama"/>
    <e v="#NAME?"/>
    <x v="0"/>
    <s v="río"/>
    <n v="2011"/>
    <s v="ago"/>
    <s v="BD Tropica 2017/Ramo et al 2016/Arias-Andrés 2016"/>
  </r>
  <r>
    <s v="P17"/>
    <x v="20"/>
    <s v="fungicida"/>
    <x v="223"/>
    <n v="0.1"/>
    <s v="RMD-F "/>
    <e v="#NAME?"/>
    <x v="0"/>
    <s v="río"/>
    <n v="2012"/>
    <s v="ene"/>
    <s v="BD Tropica 2017/Ramo et al 2016/Arias-Andrés 2016"/>
  </r>
  <r>
    <s v="P17"/>
    <x v="20"/>
    <s v="fungicida"/>
    <x v="35"/>
    <n v="0.1"/>
    <s v="RMD-S"/>
    <e v="#NAME?"/>
    <x v="0"/>
    <s v="río"/>
    <n v="2012"/>
    <s v="oct"/>
    <s v="BD Tropica 2017/Ramo et al 2016/Arias-Andrés 2016"/>
  </r>
  <r>
    <s v="P17"/>
    <x v="20"/>
    <s v="fungicida"/>
    <x v="54"/>
    <n v="0.1"/>
    <s v="URMD-CPama"/>
    <e v="#NAME?"/>
    <x v="0"/>
    <s v="río"/>
    <n v="2012"/>
    <s v="feb"/>
    <s v="BD Tropica 2017/Ramo et al 2016/Arias-Andrés 2016/Echeverría-Saenz 2016"/>
  </r>
  <r>
    <s v="P17"/>
    <x v="20"/>
    <s v="fungicida"/>
    <x v="224"/>
    <n v="0.1"/>
    <s v="RMD-F "/>
    <e v="#NAME?"/>
    <x v="0"/>
    <s v="río"/>
    <n v="2012"/>
    <s v="mar"/>
    <s v="BD Tropica 2017/Ramo et al 2016/Arias-Andrés 2016/Echeverría-Saenz 2016"/>
  </r>
  <r>
    <s v="P17"/>
    <x v="20"/>
    <s v="fungicida"/>
    <x v="27"/>
    <n v="0.1"/>
    <s v="RMD-F "/>
    <e v="#NAME?"/>
    <x v="0"/>
    <s v="río"/>
    <n v="2012"/>
    <s v="feb"/>
    <s v="BD Tropica 2017/Ramo et al 2016/Arias-Andrés 2016/Echeverría-Saenz 2016"/>
  </r>
  <r>
    <s v="P17"/>
    <x v="20"/>
    <s v="fungicida"/>
    <x v="27"/>
    <n v="0.1"/>
    <s v="URMD-CPama"/>
    <e v="#NAME?"/>
    <x v="0"/>
    <s v="río"/>
    <n v="2012"/>
    <s v="feb"/>
    <s v="BD Tropica 2017/Ramo et al 2016/Arias-Andrés 2016/Echeverría-Saenz 2016"/>
  </r>
  <r>
    <s v="P17"/>
    <x v="20"/>
    <s v="fungicida"/>
    <x v="42"/>
    <n v="0.1"/>
    <s v="RMD-F "/>
    <e v="#NAME?"/>
    <x v="0"/>
    <s v="río"/>
    <n v="2012"/>
    <s v="nov"/>
    <s v="BD Tropica 2017/Ramo et al 2016/Arias-Andrés 2016/Echeverría-Saenz 2016"/>
  </r>
  <r>
    <s v="P17"/>
    <x v="20"/>
    <s v="fungicida"/>
    <x v="147"/>
    <n v="0.1"/>
    <s v="URMD-CPama"/>
    <e v="#NAME?"/>
    <x v="0"/>
    <s v="río"/>
    <n v="2012"/>
    <s v="oct"/>
    <s v="BD Tropica 2017/Ramo et al 2016/Arias-Andrés 2016/Echeverría-Saenz 2016"/>
  </r>
  <r>
    <s v="P17"/>
    <x v="20"/>
    <s v="fungicida"/>
    <x v="225"/>
    <n v="0.1"/>
    <s v="URMD-CPama"/>
    <e v="#NAME?"/>
    <x v="0"/>
    <s v="río"/>
    <n v="2012"/>
    <s v="mar"/>
    <s v="BD Tropica 2017/Ramo et al 2016/Arias-Andrés 2016/Echeverría-Saenz 2016"/>
  </r>
  <r>
    <s v="P17"/>
    <x v="20"/>
    <s v="fungicida"/>
    <x v="226"/>
    <n v="0.1"/>
    <s v="RMD-F "/>
    <e v="#NAME?"/>
    <x v="0"/>
    <s v="río"/>
    <n v="2012"/>
    <s v="mar"/>
    <s v="BD Tropica 2017/Ramo et al 2016/Arias-Andrés 2016/Echeverría-Saenz 2016"/>
  </r>
  <r>
    <s v="P17"/>
    <x v="20"/>
    <s v="fungicida"/>
    <x v="34"/>
    <n v="0.1"/>
    <s v="RMD-F "/>
    <e v="#NAME?"/>
    <x v="0"/>
    <s v="río"/>
    <n v="2012"/>
    <s v="oct"/>
    <s v="BD Tropica 2017/Ramo et al 2016/Arias-Andrés 2016/Echeverría-Saenz 2016"/>
  </r>
  <r>
    <s v="P17"/>
    <x v="20"/>
    <s v="fungicida"/>
    <x v="227"/>
    <s v="NI"/>
    <s v="Pto 5 Río Limbo "/>
    <e v="#NAME?"/>
    <x v="0"/>
    <s v="río"/>
    <n v="2009"/>
    <s v="oct"/>
    <s v="BD Río Jiménez-CSIC/Echeverría-Sáenz 2012"/>
  </r>
  <r>
    <s v="P17"/>
    <x v="20"/>
    <s v="fungicida"/>
    <x v="228"/>
    <s v="NI"/>
    <s v="Pto 5 Río Limbo "/>
    <e v="#NAME?"/>
    <x v="0"/>
    <s v="río"/>
    <n v="2009"/>
    <s v="ago"/>
    <s v="BD Río Jiménez-CSIC/Echeverría-Sáenz 2012"/>
  </r>
  <r>
    <s v="P17"/>
    <x v="20"/>
    <s v="fungicida"/>
    <x v="229"/>
    <s v="NI"/>
    <s v="Pto 4 Río Jiménez "/>
    <e v="#NAME?"/>
    <x v="0"/>
    <s v="río"/>
    <n v="2009"/>
    <s v="oct"/>
    <s v="BD Río Jiménez-CSIC/Echeverría-Sáenz 2012"/>
  </r>
  <r>
    <s v="P17"/>
    <x v="20"/>
    <s v="fungicida"/>
    <x v="230"/>
    <s v="NI"/>
    <s v="Pto 4 Río Jiménez "/>
    <e v="#NAME?"/>
    <x v="0"/>
    <s v="río"/>
    <n v="2009"/>
    <s v="ago"/>
    <s v="BD Río Jiménez-CSIC/Echeverría-Sáenz 2012"/>
  </r>
  <r>
    <s v="P17"/>
    <x v="20"/>
    <s v="fungicida"/>
    <x v="231"/>
    <s v="NI"/>
    <s v="Pto 7 Santa Clara "/>
    <e v="#NAME?"/>
    <x v="0"/>
    <s v="río"/>
    <n v="2009"/>
    <s v="oct"/>
    <s v="BD Río Jiménez-CSIC/Echeverría-Sáenz 2012"/>
  </r>
  <r>
    <s v="P17"/>
    <x v="20"/>
    <s v="fungicida"/>
    <x v="232"/>
    <s v="NI"/>
    <s v="Pto 6 Río Jiménez Duacarí "/>
    <e v="#NAME?"/>
    <x v="0"/>
    <s v="río"/>
    <n v="2009"/>
    <s v="ago"/>
    <s v="BD Río Jiménez-CSIC/Echeverría-Sáenz 2012"/>
  </r>
  <r>
    <s v="P17"/>
    <x v="20"/>
    <s v="fungicida"/>
    <x v="20"/>
    <n v="0.03"/>
    <s v="CA-S"/>
    <e v="#NAME?"/>
    <x v="0"/>
    <s v="stream"/>
    <n v="2012"/>
    <s v="dic"/>
    <s v="BD Tropica 2017/Ramo et al 2016/Arias-Andrés 2016"/>
  </r>
  <r>
    <s v="P17"/>
    <x v="20"/>
    <s v="fungicida"/>
    <x v="233"/>
    <n v="0.03"/>
    <s v="CA-S"/>
    <e v="#NAME?"/>
    <x v="0"/>
    <s v="stream"/>
    <n v="2012"/>
    <s v="nov"/>
    <s v="BD Tropica 2017/Ramo et al 2016/Arias-Andrés 2016/Echeverría-Saenz 2016"/>
  </r>
  <r>
    <s v="P17"/>
    <x v="20"/>
    <s v="fungicida"/>
    <x v="41"/>
    <n v="0.03"/>
    <s v="CA-S"/>
    <e v="#NAME?"/>
    <x v="0"/>
    <s v="stream"/>
    <n v="2012"/>
    <s v="nov"/>
    <s v="BD Tropica 2017/Ramo et al 2016/Arias-Andrés 2016/Echeverría-Saenz 2016"/>
  </r>
  <r>
    <s v="P17"/>
    <x v="20"/>
    <s v="fungicida"/>
    <x v="234"/>
    <n v="0.1"/>
    <s v="CA-S"/>
    <e v="#NAME?"/>
    <x v="0"/>
    <s v="stream"/>
    <n v="2010"/>
    <s v="nov"/>
    <s v="BD Tropica 2017/Arias-Andrés 2016"/>
  </r>
  <r>
    <s v="P17"/>
    <x v="20"/>
    <s v="fungicida"/>
    <x v="65"/>
    <n v="0.1"/>
    <s v="CA-S"/>
    <e v="#NAME?"/>
    <x v="0"/>
    <s v="stream"/>
    <n v="2011"/>
    <s v="ago"/>
    <s v="BD Tropica 2017/Arias-Andrés 2016"/>
  </r>
  <r>
    <s v="P17"/>
    <x v="20"/>
    <s v="fungicida"/>
    <x v="41"/>
    <n v="0.1"/>
    <s v="CA-S"/>
    <e v="#NAME?"/>
    <x v="0"/>
    <s v="stream"/>
    <n v="2010"/>
    <s v="feb"/>
    <s v="BD Tropica 2017/Arias-Andrés 2016"/>
  </r>
  <r>
    <s v="P17"/>
    <x v="20"/>
    <s v="fungicida"/>
    <x v="41"/>
    <n v="0.1"/>
    <s v="CA-S"/>
    <e v="#NAME?"/>
    <x v="0"/>
    <s v="stream"/>
    <n v="2012"/>
    <s v="jun"/>
    <s v="BD Tropica 2017/Arias-Andrés 2016"/>
  </r>
  <r>
    <s v="P17"/>
    <x v="20"/>
    <s v="fungicida"/>
    <x v="28"/>
    <n v="0.1"/>
    <s v="CA-S"/>
    <e v="#NAME?"/>
    <x v="0"/>
    <s v="stream"/>
    <n v="2011"/>
    <s v="mar"/>
    <s v="BD Tropica 2017/Arias-Andrés 2016"/>
  </r>
  <r>
    <s v="P17"/>
    <x v="20"/>
    <s v="fungicida"/>
    <x v="49"/>
    <n v="0.1"/>
    <s v="CA-S"/>
    <e v="#NAME?"/>
    <x v="0"/>
    <s v="stream"/>
    <n v="2009"/>
    <s v="oct"/>
    <s v="BD Tropica 2017/Arias-Andrés 2016/Diepens 2013"/>
  </r>
  <r>
    <s v="P17"/>
    <x v="20"/>
    <s v="fungicida"/>
    <x v="143"/>
    <n v="0.1"/>
    <s v="CA-S"/>
    <e v="#NAME?"/>
    <x v="0"/>
    <s v="stream"/>
    <n v="2012"/>
    <s v="set"/>
    <s v="BD Tropica 2017/Ramo et al 2016/Arias-Andrés 2016"/>
  </r>
  <r>
    <s v="P17"/>
    <x v="20"/>
    <s v="fungicida"/>
    <x v="41"/>
    <n v="0.1"/>
    <s v="CA-S"/>
    <e v="#NAME?"/>
    <x v="0"/>
    <s v="stream"/>
    <n v="2011"/>
    <s v="ago"/>
    <s v="BD Tropica 2017/Ramo et al 2016/Arias-Andrés 2016"/>
  </r>
  <r>
    <s v="P17"/>
    <x v="20"/>
    <s v="fungicida"/>
    <x v="34"/>
    <n v="0.1"/>
    <s v="CA-S"/>
    <e v="#NAME?"/>
    <x v="0"/>
    <s v="stream"/>
    <n v="2011"/>
    <s v="jun"/>
    <s v="BD Tropica 2017/Ramo et al 2016/Arias-Andrés 2016"/>
  </r>
  <r>
    <s v="P17"/>
    <x v="20"/>
    <s v="fungicida"/>
    <x v="235"/>
    <n v="0.1"/>
    <s v="CA-S"/>
    <e v="#NAME?"/>
    <x v="0"/>
    <s v="stream"/>
    <n v="2012"/>
    <s v="mar"/>
    <s v="BD Tropica 2017/Ramo et al 2016/Arias-Andrés 2016/Echeverría-Saenz 2016"/>
  </r>
  <r>
    <s v="P17"/>
    <x v="20"/>
    <s v="fungicida"/>
    <x v="65"/>
    <n v="0.1"/>
    <s v="CA-S"/>
    <e v="#NAME?"/>
    <x v="0"/>
    <s v="stream"/>
    <n v="2012"/>
    <s v="feb"/>
    <s v="BD Tropica 2017/Ramo et al 2016/Arias-Andrés 2016/Echeverría-Saenz 2016"/>
  </r>
  <r>
    <s v="P17"/>
    <x v="20"/>
    <s v="fungicida"/>
    <x v="79"/>
    <n v="0.1"/>
    <s v="CA-S"/>
    <e v="#NAME?"/>
    <x v="0"/>
    <s v="stream"/>
    <n v="2012"/>
    <s v="nov"/>
    <s v="BD Tropica 2017/Ramo et al 2016/Arias-Andrés 2016/Echeverría-Saenz 2016"/>
  </r>
  <r>
    <s v="P17"/>
    <x v="20"/>
    <s v="fungicida"/>
    <x v="236"/>
    <n v="0.1"/>
    <s v="CA-S"/>
    <e v="#NAME?"/>
    <x v="0"/>
    <s v="stream"/>
    <n v="2012"/>
    <s v="mar"/>
    <s v="BD Tropica 2017/Ramo et al 2016/Arias-Andrés 2016/Echeverría-Saenz 2016"/>
  </r>
  <r>
    <s v="P17"/>
    <x v="20"/>
    <s v="fungicida"/>
    <x v="28"/>
    <n v="0.1"/>
    <s v="CA-S"/>
    <e v="#NAME?"/>
    <x v="0"/>
    <s v="stream"/>
    <n v="2012"/>
    <s v="feb"/>
    <s v="BD Tropica 2017/Ramo et al 2016/Arias-Andrés 2016/Echeverría-Saenz 2016"/>
  </r>
  <r>
    <s v="P17"/>
    <x v="20"/>
    <s v="fungicida"/>
    <x v="19"/>
    <n v="0.1"/>
    <s v="CA-S"/>
    <e v="#NAME?"/>
    <x v="0"/>
    <s v="stream"/>
    <n v="2012"/>
    <s v="oct"/>
    <s v="BD Tropica 2017/Ramo et al 2016/Arias-Andrés 2016/Echeverría-Saenz 2016"/>
  </r>
  <r>
    <s v="P17"/>
    <x v="20"/>
    <s v="fungicida"/>
    <x v="22"/>
    <n v="0.05"/>
    <s v="FC-MAD-02"/>
    <e v="#NAME?"/>
    <x v="0"/>
    <s v="NI"/>
    <n v="2016"/>
    <s v="set"/>
    <s v="DA"/>
  </r>
  <r>
    <s v="P17"/>
    <x v="20"/>
    <s v="fungicida"/>
    <x v="26"/>
    <n v="0.05"/>
    <s v="FC-MAD-02"/>
    <e v="#NAME?"/>
    <x v="0"/>
    <s v="NI"/>
    <n v="2016"/>
    <s v="nov"/>
    <s v="DA"/>
  </r>
  <r>
    <s v="P17"/>
    <x v="20"/>
    <s v="fungicida"/>
    <x v="21"/>
    <n v="0.05"/>
    <s v="FC-MAD-02"/>
    <e v="#NAME?"/>
    <x v="0"/>
    <s v="NI"/>
    <n v="2017"/>
    <s v="feb"/>
    <s v="DA"/>
  </r>
  <r>
    <s v="P17"/>
    <x v="20"/>
    <s v="fungicida"/>
    <x v="237"/>
    <s v="NI"/>
    <s v="CS Palo Verde"/>
    <e v="#NAME?"/>
    <x v="1"/>
    <s v="canal"/>
    <n v="2009"/>
    <s v="ago"/>
    <s v="Mena 2014"/>
  </r>
  <r>
    <s v="P17"/>
    <x v="20"/>
    <s v="fungicida"/>
    <x v="238"/>
    <s v="NI"/>
    <s v="CVT Palo Verde"/>
    <e v="#NAME?"/>
    <x v="1"/>
    <s v="canal"/>
    <n v="2009"/>
    <s v="dic"/>
    <s v="Mena 2014"/>
  </r>
  <r>
    <s v="P18"/>
    <x v="21"/>
    <s v="insecticida"/>
    <x v="19"/>
    <n v="0.05"/>
    <s v="CPama-J"/>
    <e v="#NAME?"/>
    <x v="0"/>
    <s v="canal"/>
    <n v="2012"/>
    <s v="set"/>
    <s v="BD Tropica 2017/Ramo et al 2016/Arias-Andrés 2016"/>
  </r>
  <r>
    <s v="P18"/>
    <x v="21"/>
    <s v="insecticida"/>
    <x v="78"/>
    <n v="0.05"/>
    <s v="CPama-J"/>
    <e v="#NAME?"/>
    <x v="0"/>
    <s v="canal"/>
    <n v="2011"/>
    <s v="oct"/>
    <s v="BD Tropica 2017/Ramo et al 2016/Arias-Andrés 2016/Echeverría-Saenz 2016"/>
  </r>
  <r>
    <s v="P18"/>
    <x v="21"/>
    <s v="insecticida"/>
    <x v="55"/>
    <n v="0.05"/>
    <s v="CPama-J"/>
    <e v="#NAME?"/>
    <x v="0"/>
    <s v="canal"/>
    <n v="2011"/>
    <s v="oct"/>
    <s v="BD Tropica 2017/Ramo et al 2016/Arias-Andrés 2016/Echeverría-Saenz 2016"/>
  </r>
  <r>
    <s v="P18"/>
    <x v="21"/>
    <s v="insecticida"/>
    <x v="58"/>
    <n v="0.05"/>
    <s v="CPama-J"/>
    <e v="#NAME?"/>
    <x v="0"/>
    <s v="canal"/>
    <n v="2012"/>
    <s v="feb"/>
    <s v="BD Tropica 2017/Ramo et al 2016/Arias-Andrés 2016/Echeverría-Saenz 2016"/>
  </r>
  <r>
    <s v="P18"/>
    <x v="21"/>
    <s v="insecticida"/>
    <x v="18"/>
    <n v="0.05"/>
    <s v="CPama-J"/>
    <e v="#NAME?"/>
    <x v="0"/>
    <s v="canal"/>
    <n v="2012"/>
    <s v="oct"/>
    <s v="BD Tropica 2017/Ramo et al 2016/Arias-Andrés 2016/Echeverría-Saenz 2016"/>
  </r>
  <r>
    <s v="P18"/>
    <x v="21"/>
    <s v="insecticida"/>
    <x v="15"/>
    <n v="0.02"/>
    <s v="LMD-CJ"/>
    <e v="#NAME?"/>
    <x v="0"/>
    <s v="laguna"/>
    <n v="2012"/>
    <s v="dic"/>
    <s v="BD Tropica 2017/Arias-Andrés 2016"/>
  </r>
  <r>
    <s v="P18"/>
    <x v="21"/>
    <s v="insecticida"/>
    <x v="35"/>
    <n v="0.02"/>
    <s v="LSM"/>
    <e v="#NAME?"/>
    <x v="0"/>
    <s v="laguna"/>
    <n v="2012"/>
    <s v="dic"/>
    <s v="BD Tropica 2017/Arias-Andrés 2016"/>
  </r>
  <r>
    <s v="P18"/>
    <x v="21"/>
    <s v="insecticida"/>
    <x v="193"/>
    <n v="0.05"/>
    <s v="LMD-CJ"/>
    <e v="#NAME?"/>
    <x v="0"/>
    <s v="laguna"/>
    <n v="2011"/>
    <s v="feb"/>
    <s v="BD Tropica 2017/Arias-Andrés 2016"/>
  </r>
  <r>
    <s v="P18"/>
    <x v="21"/>
    <s v="insecticida"/>
    <x v="89"/>
    <n v="0.05"/>
    <s v="LMD-RP"/>
    <e v="#NAME?"/>
    <x v="0"/>
    <s v="laguna"/>
    <n v="2011"/>
    <s v="feb"/>
    <s v="BD Tropica 2017/Arias-Andrés 2016"/>
  </r>
  <r>
    <s v="P18"/>
    <x v="21"/>
    <s v="insecticida"/>
    <x v="154"/>
    <n v="0.05"/>
    <s v="LMD-RMD "/>
    <e v="#NAME?"/>
    <x v="0"/>
    <s v="laguna"/>
    <n v="2011"/>
    <s v="feb"/>
    <s v="BD Tropica 2017/Arias-Andrés 2016"/>
  </r>
  <r>
    <s v="P18"/>
    <x v="21"/>
    <s v="insecticida"/>
    <x v="222"/>
    <n v="0.05"/>
    <s v="LMD-CJ"/>
    <e v="#NAME?"/>
    <x v="0"/>
    <s v="laguna"/>
    <n v="2011"/>
    <s v="feb"/>
    <s v="BD Tropica 2017/Arias-Andrés 2016"/>
  </r>
  <r>
    <s v="P18"/>
    <x v="21"/>
    <s v="insecticida"/>
    <x v="78"/>
    <n v="0.05"/>
    <s v="LMD-RP"/>
    <e v="#NAME?"/>
    <x v="0"/>
    <s v="laguna"/>
    <n v="2012"/>
    <s v="jul"/>
    <s v="BD Tropica 2017/Arias-Andrés 2016"/>
  </r>
  <r>
    <s v="P18"/>
    <x v="21"/>
    <s v="insecticida"/>
    <x v="56"/>
    <n v="0.05"/>
    <s v="LMD-RMD "/>
    <e v="#NAME?"/>
    <x v="0"/>
    <s v="laguna"/>
    <n v="2011"/>
    <s v="feb"/>
    <s v="BD Tropica 2017/Arias-Andrés 2016"/>
  </r>
  <r>
    <s v="P18"/>
    <x v="21"/>
    <s v="insecticida"/>
    <x v="147"/>
    <n v="0.05"/>
    <s v="LMD-CJ"/>
    <e v="#NAME?"/>
    <x v="0"/>
    <s v="laguna"/>
    <n v="2011"/>
    <s v="oct"/>
    <s v="BD Tropica 2017/Arias-Andrés 2016"/>
  </r>
  <r>
    <s v="P18"/>
    <x v="21"/>
    <s v="insecticida"/>
    <x v="12"/>
    <n v="0.05"/>
    <s v="LMD-CJ"/>
    <e v="#NAME?"/>
    <x v="0"/>
    <s v="laguna"/>
    <n v="2011"/>
    <s v="ago"/>
    <s v="BD Tropica 2017/Arias-Andrés 2016"/>
  </r>
  <r>
    <s v="P18"/>
    <x v="21"/>
    <s v="insecticida"/>
    <x v="12"/>
    <n v="0.05"/>
    <s v="LMD-CJ"/>
    <e v="#NAME?"/>
    <x v="0"/>
    <s v="laguna"/>
    <n v="2011"/>
    <s v="oct"/>
    <s v="BD Tropica 2017/Arias-Andrés 2016"/>
  </r>
  <r>
    <s v="P18"/>
    <x v="21"/>
    <s v="insecticida"/>
    <x v="20"/>
    <n v="0.05"/>
    <s v="LMD-RMD "/>
    <e v="#NAME?"/>
    <x v="0"/>
    <s v="laguna"/>
    <n v="2011"/>
    <s v="oct"/>
    <s v="BD Tropica 2017/Arias-Andrés 2016"/>
  </r>
  <r>
    <s v="P18"/>
    <x v="21"/>
    <s v="insecticida"/>
    <x v="69"/>
    <n v="0.05"/>
    <s v="LMD-RP"/>
    <e v="#NAME?"/>
    <x v="0"/>
    <s v="laguna"/>
    <n v="2009"/>
    <s v="oct"/>
    <s v="BD Tropica 2017/Arias-Andrés 2016/Diepens 2013"/>
  </r>
  <r>
    <s v="P18"/>
    <x v="21"/>
    <s v="insecticida"/>
    <x v="88"/>
    <n v="0.05"/>
    <s v="LMD-CJ"/>
    <e v="#NAME?"/>
    <x v="0"/>
    <s v="laguna"/>
    <n v="2009"/>
    <s v="oct"/>
    <s v="BD Tropica 2017/Arias-Andrés 2016/Diepens 2013"/>
  </r>
  <r>
    <s v="P18"/>
    <x v="21"/>
    <s v="insecticida"/>
    <x v="88"/>
    <n v="0.05"/>
    <s v="LMD-RMD "/>
    <e v="#NAME?"/>
    <x v="0"/>
    <s v="laguna"/>
    <n v="2009"/>
    <s v="oct"/>
    <s v="BD Tropica 2017/Arias-Andrés 2016/Diepens 2013"/>
  </r>
  <r>
    <s v="P18"/>
    <x v="21"/>
    <s v="insecticida"/>
    <x v="19"/>
    <n v="0.02"/>
    <s v="RMD"/>
    <e v="#NAME?"/>
    <x v="0"/>
    <s v="río"/>
    <n v="2012"/>
    <s v="dic"/>
    <s v="BD Tropica 2017/Arias-Andrés 2016"/>
  </r>
  <r>
    <s v="P18"/>
    <x v="21"/>
    <s v="insecticida"/>
    <x v="35"/>
    <n v="0.02"/>
    <s v="RMD-F "/>
    <e v="#NAME?"/>
    <x v="0"/>
    <s v="río"/>
    <n v="2012"/>
    <s v="dic"/>
    <s v="BD Tropica 2017/Ramo et al 2016/Arias-Andrés 2016"/>
  </r>
  <r>
    <s v="P18"/>
    <x v="21"/>
    <s v="insecticida"/>
    <x v="10"/>
    <n v="0.02"/>
    <s v="RMD-F "/>
    <e v="#NAME?"/>
    <x v="0"/>
    <s v="río"/>
    <n v="2012"/>
    <s v="nov"/>
    <s v="BD Tropica 2017/Ramo et al 2016/Arias-Andrés 2016/Echeverría-Saenz 2016"/>
  </r>
  <r>
    <s v="P18"/>
    <x v="21"/>
    <s v="insecticida"/>
    <x v="190"/>
    <n v="0.05"/>
    <s v="RMD-S"/>
    <e v="#NAME?"/>
    <x v="0"/>
    <s v="río"/>
    <n v="2010"/>
    <s v="may"/>
    <s v="BD Tropica 2017/Arias-Andrés 2016"/>
  </r>
  <r>
    <s v="P18"/>
    <x v="21"/>
    <s v="insecticida"/>
    <x v="20"/>
    <n v="0.05"/>
    <s v="RMD"/>
    <e v="#NAME?"/>
    <x v="0"/>
    <s v="río"/>
    <n v="2010"/>
    <s v="ago"/>
    <s v="BD Tropica 2017/Arias-Andrés 2016"/>
  </r>
  <r>
    <s v="P18"/>
    <x v="21"/>
    <s v="insecticida"/>
    <x v="21"/>
    <n v="0.05"/>
    <s v="URMD-CPama"/>
    <e v="#NAME?"/>
    <x v="0"/>
    <s v="río"/>
    <n v="2012"/>
    <s v="nov"/>
    <s v="BD Tropica 2017/Arias-Andrés 2016/Echeverría-Saenz 2016"/>
  </r>
  <r>
    <s v="P18"/>
    <x v="21"/>
    <s v="insecticida"/>
    <x v="53"/>
    <n v="0.05"/>
    <s v="RMD-F "/>
    <e v="#NAME?"/>
    <x v="0"/>
    <s v="río"/>
    <n v="2012"/>
    <s v="jul"/>
    <s v="BD Tropica 2017/Ramo et al 2016/Arias-Andrés 2016"/>
  </r>
  <r>
    <s v="P18"/>
    <x v="21"/>
    <s v="insecticida"/>
    <x v="147"/>
    <n v="0.05"/>
    <s v="RMD-F "/>
    <e v="#NAME?"/>
    <x v="0"/>
    <s v="río"/>
    <n v="2011"/>
    <s v="apr"/>
    <s v="BD Tropica 2017/Ramo et al 2016/Arias-Andrés 2016"/>
  </r>
  <r>
    <s v="P18"/>
    <x v="21"/>
    <s v="insecticida"/>
    <x v="8"/>
    <n v="0.05"/>
    <s v="URMD-CPama"/>
    <e v="#NAME?"/>
    <x v="0"/>
    <s v="río"/>
    <n v="2012"/>
    <s v="jul"/>
    <s v="BD Tropica 2017/Ramo et al 2016/Arias-Andrés 2016"/>
  </r>
  <r>
    <s v="P18"/>
    <x v="21"/>
    <s v="insecticida"/>
    <x v="239"/>
    <n v="0.05"/>
    <s v="RMD-S"/>
    <e v="#NAME?"/>
    <x v="0"/>
    <s v="río"/>
    <n v="2012"/>
    <s v="mar"/>
    <s v="BD Tropica 2017/Ramo et al 2016/Arias-Andrés 2016"/>
  </r>
  <r>
    <s v="P18"/>
    <x v="21"/>
    <s v="insecticida"/>
    <x v="14"/>
    <n v="0.05"/>
    <s v="RMD-F "/>
    <e v="#NAME?"/>
    <x v="0"/>
    <s v="río"/>
    <n v="2012"/>
    <s v="set"/>
    <s v="BD Tropica 2017/Ramo et al 2016/Arias-Andrés 2016"/>
  </r>
  <r>
    <s v="P18"/>
    <x v="21"/>
    <s v="insecticida"/>
    <x v="240"/>
    <n v="0.05"/>
    <s v="URMD-CPama"/>
    <e v="#NAME?"/>
    <x v="0"/>
    <s v="río"/>
    <n v="2012"/>
    <s v="set"/>
    <s v="BD Tropica 2017/Ramo et al 2016/Arias-Andrés 2016"/>
  </r>
  <r>
    <s v="P18"/>
    <x v="21"/>
    <s v="insecticida"/>
    <x v="103"/>
    <n v="0.05"/>
    <s v="RMD-F "/>
    <e v="#NAME?"/>
    <x v="0"/>
    <s v="río"/>
    <n v="2012"/>
    <s v="mar"/>
    <s v="BD Tropica 2017/Ramo et al 2016/Arias-Andrés 2016/Echeverría-Saenz 2016"/>
  </r>
  <r>
    <s v="P18"/>
    <x v="21"/>
    <s v="insecticida"/>
    <x v="210"/>
    <n v="0.05"/>
    <s v="URMD-CPama"/>
    <e v="#NAME?"/>
    <x v="0"/>
    <s v="río"/>
    <n v="2012"/>
    <s v="mar"/>
    <s v="BD Tropica 2017/Ramo et al 2016/Arias-Andrés 2016/Echeverría-Saenz 2016"/>
  </r>
  <r>
    <s v="P18"/>
    <x v="21"/>
    <s v="insecticida"/>
    <x v="25"/>
    <n v="0.05"/>
    <s v="RMD-F "/>
    <e v="#NAME?"/>
    <x v="0"/>
    <s v="río"/>
    <n v="2012"/>
    <s v="nov"/>
    <s v="BD Tropica 2017/Ramo et al 2016/Arias-Andrés 2016/Echeverría-Saenz 2016"/>
  </r>
  <r>
    <s v="P18"/>
    <x v="21"/>
    <s v="insecticida"/>
    <x v="54"/>
    <n v="0.05"/>
    <s v="RMD-F "/>
    <e v="#NAME?"/>
    <x v="0"/>
    <s v="río"/>
    <n v="2011"/>
    <s v="oct"/>
    <s v="BD Tropica 2017/Ramo et al 2016/Arias-Andrés 2016/Echeverría-Saenz 2016"/>
  </r>
  <r>
    <s v="P18"/>
    <x v="21"/>
    <s v="insecticida"/>
    <x v="21"/>
    <n v="0.05"/>
    <s v="URMD-CPama"/>
    <e v="#NAME?"/>
    <x v="0"/>
    <s v="río"/>
    <n v="2011"/>
    <s v="oct"/>
    <s v="BD Tropica 2017/Ramo et al 2016/Arias-Andrés 2016/Echeverría-Saenz 2016"/>
  </r>
  <r>
    <s v="P18"/>
    <x v="21"/>
    <s v="insecticida"/>
    <x v="21"/>
    <n v="0.05"/>
    <s v="RMD-F "/>
    <e v="#NAME?"/>
    <x v="0"/>
    <s v="río"/>
    <n v="2011"/>
    <s v="oct"/>
    <s v="BD Tropica 2017/Ramo et al 2016/Arias-Andrés 2016/Echeverría-Saenz 2016"/>
  </r>
  <r>
    <s v="P18"/>
    <x v="21"/>
    <s v="insecticida"/>
    <x v="42"/>
    <n v="0.05"/>
    <s v="RMD-F "/>
    <e v="#NAME?"/>
    <x v="0"/>
    <s v="río"/>
    <n v="2012"/>
    <s v="feb"/>
    <s v="BD Tropica 2017/Ramo et al 2016/Arias-Andrés 2016/Echeverría-Saenz 2016"/>
  </r>
  <r>
    <s v="P18"/>
    <x v="21"/>
    <s v="insecticida"/>
    <x v="147"/>
    <n v="0.05"/>
    <s v="URMD-CPama"/>
    <e v="#NAME?"/>
    <x v="0"/>
    <s v="río"/>
    <n v="2012"/>
    <s v="feb"/>
    <s v="BD Tropica 2017/Ramo et al 2016/Arias-Andrés 2016/Echeverría-Saenz 2016"/>
  </r>
  <r>
    <s v="P18"/>
    <x v="21"/>
    <s v="insecticida"/>
    <x v="34"/>
    <n v="0.05"/>
    <s v="URMD-CPama"/>
    <e v="#NAME?"/>
    <x v="0"/>
    <s v="río"/>
    <n v="2011"/>
    <s v="nov"/>
    <s v="BD Tropica 2017/Ramo et al 2016/Arias-Andrés 2016/Echeverría-Saenz 2016"/>
  </r>
  <r>
    <s v="P18"/>
    <x v="21"/>
    <s v="insecticida"/>
    <x v="58"/>
    <n v="0.05"/>
    <s v="URMD-CPama"/>
    <e v="#NAME?"/>
    <x v="0"/>
    <s v="río"/>
    <n v="2011"/>
    <s v="oct"/>
    <s v="BD Tropica 2017/Ramo et al 2016/Arias-Andrés 2016/Echeverría-Saenz 2016"/>
  </r>
  <r>
    <s v="P18"/>
    <x v="21"/>
    <s v="insecticida"/>
    <x v="22"/>
    <n v="0.05"/>
    <s v="RMD-F "/>
    <e v="#NAME?"/>
    <x v="0"/>
    <s v="río"/>
    <n v="2011"/>
    <s v="oct"/>
    <s v="BD Tropica 2017/Ramo et al 2016/Arias-Andrés 2016/Echeverría-Saenz 2016"/>
  </r>
  <r>
    <s v="P18"/>
    <x v="21"/>
    <s v="insecticida"/>
    <x v="20"/>
    <n v="0.05"/>
    <s v="RMD-F "/>
    <e v="#NAME?"/>
    <x v="0"/>
    <s v="río"/>
    <n v="2012"/>
    <s v="oct"/>
    <s v="BD Tropica 2017/Ramo et al 2016/Arias-Andrés 2016/Echeverría-Saenz 2016"/>
  </r>
  <r>
    <s v="P18"/>
    <x v="21"/>
    <s v="insecticida"/>
    <x v="20"/>
    <n v="0.05"/>
    <s v="URMD-CPama"/>
    <e v="#NAME?"/>
    <x v="0"/>
    <s v="río"/>
    <n v="2012"/>
    <s v="oct"/>
    <s v="BD Tropica 2017/Ramo et al 2016/Arias-Andrés 2016/Echeverría-Saenz 2016"/>
  </r>
  <r>
    <s v="P18"/>
    <x v="21"/>
    <s v="insecticida"/>
    <x v="18"/>
    <n v="0.05"/>
    <s v="RMD-F "/>
    <e v="#NAME?"/>
    <x v="0"/>
    <s v="río"/>
    <n v="2012"/>
    <s v="mar"/>
    <s v="BD Tropica 2017/Ramo et al 2016/Arias-Andrés 2016/Echeverría-Saenz 2016"/>
  </r>
  <r>
    <s v="P18"/>
    <x v="21"/>
    <s v="insecticida"/>
    <x v="26"/>
    <n v="0.1"/>
    <s v="Pto 5 Río Limbo "/>
    <e v="#NAME?"/>
    <x v="0"/>
    <s v="río"/>
    <n v="2010"/>
    <s v="jun"/>
    <s v="BD Río Jiménez-LAREP/Echeverría-Sáenz 2012"/>
  </r>
  <r>
    <s v="P18"/>
    <x v="21"/>
    <s v="insecticida"/>
    <x v="27"/>
    <n v="0.1"/>
    <s v="Pto 4 Río Jiménez "/>
    <e v="#NAME?"/>
    <x v="0"/>
    <s v="río"/>
    <n v="2009"/>
    <s v="oct"/>
    <s v="BD Río Jiménez-LAREP/Echeverría-Sáenz 2012"/>
  </r>
  <r>
    <s v="P18"/>
    <x v="21"/>
    <s v="insecticida"/>
    <x v="27"/>
    <n v="0.1"/>
    <s v="Pto 6 Río Jiménez Duacarí "/>
    <e v="#NAME?"/>
    <x v="0"/>
    <s v="río"/>
    <n v="2009"/>
    <s v="oct"/>
    <s v="BD Río Jiménez-LAREP/Echeverría-Sáenz 2012"/>
  </r>
  <r>
    <s v="P18"/>
    <x v="21"/>
    <s v="insecticida"/>
    <x v="27"/>
    <n v="0.1"/>
    <s v="Pto 7 Santa Clara "/>
    <e v="#NAME?"/>
    <x v="0"/>
    <s v="río"/>
    <n v="2009"/>
    <s v="oct"/>
    <s v="BD Río Jiménez-LAREP/Echeverría-Sáenz 2012"/>
  </r>
  <r>
    <s v="P18"/>
    <x v="21"/>
    <s v="insecticida"/>
    <x v="22"/>
    <n v="0.1"/>
    <s v="Pto 5 Río Limbo "/>
    <e v="#NAME?"/>
    <x v="0"/>
    <s v="río"/>
    <n v="2009"/>
    <s v="oct"/>
    <s v="BD Río Jiménez-LAREP/Echeverría-Sáenz 2012"/>
  </r>
  <r>
    <s v="P18"/>
    <x v="21"/>
    <s v="insecticida"/>
    <x v="241"/>
    <s v="NI"/>
    <s v="Pto 4 Río Jiménez "/>
    <e v="#NAME?"/>
    <x v="0"/>
    <s v="río"/>
    <n v="2009"/>
    <s v="ago"/>
    <s v="BD Río Jiménez-CSIC/Echeverría-Sáenz 2012"/>
  </r>
  <r>
    <s v="P18"/>
    <x v="21"/>
    <s v="insecticida"/>
    <x v="242"/>
    <s v="NI"/>
    <s v="Pto 5 Río Limbo "/>
    <e v="#NAME?"/>
    <x v="0"/>
    <s v="río"/>
    <n v="2009"/>
    <s v="ago"/>
    <s v="BD Río Jiménez-CSIC/Echeverría-Sáenz 2012"/>
  </r>
  <r>
    <s v="P18"/>
    <x v="21"/>
    <s v="insecticida"/>
    <x v="243"/>
    <s v="NI"/>
    <s v="Pto 6 Río Jiménez Duacarí "/>
    <e v="#NAME?"/>
    <x v="0"/>
    <s v="río"/>
    <n v="2009"/>
    <s v="ago"/>
    <s v="BD Río Jiménez-CSIC/Echeverría-Sáenz 2012"/>
  </r>
  <r>
    <s v="P18"/>
    <x v="21"/>
    <s v="insecticida"/>
    <x v="244"/>
    <s v="NI"/>
    <s v="Ref 1 Santa Clara "/>
    <e v="#NAME?"/>
    <x v="0"/>
    <s v="río"/>
    <n v="2009"/>
    <s v="oct"/>
    <s v="BD Río Jiménez-CSIC/Echeverría-Sáenz 2012"/>
  </r>
  <r>
    <s v="P18"/>
    <x v="21"/>
    <s v="insecticida"/>
    <x v="245"/>
    <s v="NI"/>
    <s v="Ref 3 Río Jiménez "/>
    <e v="#NAME?"/>
    <x v="0"/>
    <s v="río"/>
    <n v="2009"/>
    <s v="ago"/>
    <s v="BD Río Jiménez-CSIC/Echeverría-Sáenz 2012"/>
  </r>
  <r>
    <s v="P18"/>
    <x v="21"/>
    <s v="insecticida"/>
    <x v="246"/>
    <s v="NI"/>
    <s v="Pto 7 Santa Clara "/>
    <e v="#NAME?"/>
    <x v="0"/>
    <s v="río"/>
    <n v="2009"/>
    <s v="ago"/>
    <s v="BD Río Jiménez-CSIC/Echeverría-Sáenz 2012"/>
  </r>
  <r>
    <s v="P18"/>
    <x v="21"/>
    <s v="insecticida"/>
    <x v="247"/>
    <s v="NI"/>
    <s v="Ref 1 Santa Clara "/>
    <e v="#NAME?"/>
    <x v="0"/>
    <s v="río"/>
    <n v="2009"/>
    <s v="ago"/>
    <s v="BD Río Jiménez-CSIC/Echeverría-Sáenz 2012"/>
  </r>
  <r>
    <s v="P18"/>
    <x v="21"/>
    <s v="insecticida"/>
    <x v="248"/>
    <s v="NI"/>
    <s v="Pto 5 Río Limbo "/>
    <e v="#NAME?"/>
    <x v="0"/>
    <s v="río"/>
    <s v="?"/>
    <s v="?"/>
    <s v="Echeverría-Sáenz 2012"/>
  </r>
  <r>
    <s v="P18"/>
    <x v="21"/>
    <s v="insecticida"/>
    <x v="19"/>
    <n v="0.02"/>
    <s v="CA-S"/>
    <e v="#NAME?"/>
    <x v="0"/>
    <s v="stream"/>
    <n v="2012"/>
    <s v="dic"/>
    <s v="BD Tropica 2017/Ramo et al 2016/Arias-Andrés 2016"/>
  </r>
  <r>
    <s v="P18"/>
    <x v="21"/>
    <s v="insecticida"/>
    <x v="119"/>
    <n v="0.05"/>
    <s v="CA-S"/>
    <e v="#NAME?"/>
    <x v="0"/>
    <s v="stream"/>
    <n v="2011"/>
    <s v="jun"/>
    <s v="BD Tropica 2017/Arias-Andrés 2016"/>
  </r>
  <r>
    <s v="P18"/>
    <x v="21"/>
    <s v="insecticida"/>
    <x v="249"/>
    <n v="0.05"/>
    <s v="CA-S"/>
    <e v="#NAME?"/>
    <x v="0"/>
    <s v="stream"/>
    <n v="2010"/>
    <s v="nov"/>
    <s v="BD Tropica 2017/Arias-Andrés 2016"/>
  </r>
  <r>
    <s v="P18"/>
    <x v="21"/>
    <s v="insecticida"/>
    <x v="250"/>
    <n v="0.05"/>
    <s v="CA-S"/>
    <e v="#NAME?"/>
    <x v="0"/>
    <s v="stream"/>
    <n v="2010"/>
    <s v="ago"/>
    <s v="BD Tropica 2017/Arias-Andrés 2016"/>
  </r>
  <r>
    <s v="P18"/>
    <x v="21"/>
    <s v="insecticida"/>
    <x v="47"/>
    <n v="0.05"/>
    <s v="CA-S"/>
    <e v="#NAME?"/>
    <x v="0"/>
    <s v="stream"/>
    <n v="2011"/>
    <s v="mar"/>
    <s v="BD Tropica 2017/Arias-Andrés 2016"/>
  </r>
  <r>
    <s v="P18"/>
    <x v="21"/>
    <s v="insecticida"/>
    <x v="48"/>
    <n v="0.05"/>
    <s v="CA-S"/>
    <e v="#NAME?"/>
    <x v="0"/>
    <s v="stream"/>
    <n v="2010"/>
    <s v="ago"/>
    <s v="BD Tropica 2017/Arias-Andrés 2016"/>
  </r>
  <r>
    <s v="P18"/>
    <x v="21"/>
    <s v="insecticida"/>
    <x v="187"/>
    <n v="0.05"/>
    <s v="CA-S"/>
    <e v="#NAME?"/>
    <x v="0"/>
    <s v="stream"/>
    <n v="2010"/>
    <s v="nov"/>
    <s v="BD Tropica 2017/Arias-Andrés 2016"/>
  </r>
  <r>
    <s v="P18"/>
    <x v="21"/>
    <s v="insecticida"/>
    <x v="49"/>
    <n v="0.05"/>
    <s v="CA-S"/>
    <e v="#NAME?"/>
    <x v="0"/>
    <s v="stream"/>
    <n v="2011"/>
    <s v="feb"/>
    <s v="BD Tropica 2017/Arias-Andrés 2016"/>
  </r>
  <r>
    <s v="P18"/>
    <x v="21"/>
    <s v="insecticida"/>
    <x v="251"/>
    <n v="0.05"/>
    <s v="CA-S"/>
    <e v="#NAME?"/>
    <x v="0"/>
    <s v="stream"/>
    <n v="2011"/>
    <s v="ago"/>
    <s v="BD Tropica 2017/Arias-Andrés 2016"/>
  </r>
  <r>
    <s v="P18"/>
    <x v="21"/>
    <s v="insecticida"/>
    <x v="190"/>
    <n v="0.05"/>
    <s v="CA-S"/>
    <e v="#NAME?"/>
    <x v="0"/>
    <s v="stream"/>
    <n v="2011"/>
    <s v="feb"/>
    <s v="BD Tropica 2017/Arias-Andrés 2016"/>
  </r>
  <r>
    <s v="P18"/>
    <x v="21"/>
    <s v="insecticida"/>
    <x v="27"/>
    <n v="0.05"/>
    <s v="CA-S"/>
    <e v="#NAME?"/>
    <x v="0"/>
    <s v="stream"/>
    <n v="2011"/>
    <s v="mar"/>
    <s v="BD Tropica 2017/Arias-Andrés 2016"/>
  </r>
  <r>
    <s v="P18"/>
    <x v="21"/>
    <s v="insecticida"/>
    <x v="27"/>
    <n v="0.05"/>
    <s v="CA-S"/>
    <e v="#NAME?"/>
    <x v="0"/>
    <s v="stream"/>
    <n v="2011"/>
    <s v="mar"/>
    <s v="BD Tropica 2017/Arias-Andrés 2016"/>
  </r>
  <r>
    <s v="P18"/>
    <x v="21"/>
    <s v="insecticida"/>
    <x v="8"/>
    <n v="0.05"/>
    <s v="CA-S"/>
    <e v="#NAME?"/>
    <x v="0"/>
    <s v="stream"/>
    <n v="2010"/>
    <s v="may"/>
    <s v="BD Tropica 2017/Arias-Andrés 2016"/>
  </r>
  <r>
    <s v="P18"/>
    <x v="21"/>
    <s v="insecticida"/>
    <x v="8"/>
    <n v="0.05"/>
    <s v="CA-S"/>
    <e v="#NAME?"/>
    <x v="0"/>
    <s v="stream"/>
    <n v="2010"/>
    <s v="may"/>
    <s v="BD Tropica 2017/Arias-Andrés 2016"/>
  </r>
  <r>
    <s v="P18"/>
    <x v="21"/>
    <s v="insecticida"/>
    <x v="12"/>
    <n v="0.05"/>
    <s v="CA-S"/>
    <e v="#NAME?"/>
    <x v="0"/>
    <s v="stream"/>
    <n v="2010"/>
    <s v="feb"/>
    <s v="BD Tropica 2017/Arias-Andrés 2016"/>
  </r>
  <r>
    <s v="P18"/>
    <x v="21"/>
    <s v="insecticida"/>
    <x v="22"/>
    <n v="0.05"/>
    <s v="CA-S"/>
    <e v="#NAME?"/>
    <x v="0"/>
    <s v="stream"/>
    <n v="2010"/>
    <s v="may"/>
    <s v="BD Tropica 2017/Arias-Andrés 2016"/>
  </r>
  <r>
    <s v="P18"/>
    <x v="21"/>
    <s v="insecticida"/>
    <x v="19"/>
    <n v="0.05"/>
    <s v="CA-S"/>
    <e v="#NAME?"/>
    <x v="0"/>
    <s v="stream"/>
    <n v="2010"/>
    <s v="feb"/>
    <s v="BD Tropica 2017/Arias-Andrés 2016"/>
  </r>
  <r>
    <s v="P18"/>
    <x v="21"/>
    <s v="insecticida"/>
    <x v="19"/>
    <n v="0.05"/>
    <s v="CA-S"/>
    <e v="#NAME?"/>
    <x v="0"/>
    <s v="stream"/>
    <n v="2010"/>
    <s v="jul"/>
    <s v="BD Tropica 2017/Arias-Andrés 2016"/>
  </r>
  <r>
    <s v="P18"/>
    <x v="21"/>
    <s v="insecticida"/>
    <x v="18"/>
    <n v="0.05"/>
    <s v="CA-S"/>
    <e v="#NAME?"/>
    <x v="0"/>
    <s v="stream"/>
    <n v="2012"/>
    <s v="jun"/>
    <s v="BD Tropica 2017/Arias-Andrés 2016"/>
  </r>
  <r>
    <s v="P18"/>
    <x v="21"/>
    <s v="insecticida"/>
    <x v="22"/>
    <n v="0.05"/>
    <s v="CA-S"/>
    <e v="#NAME?"/>
    <x v="0"/>
    <s v="stream"/>
    <n v="2009"/>
    <s v="oct"/>
    <s v="BD Tropica 2017/Arias-Andrés 2016/Diepens 2013"/>
  </r>
  <r>
    <s v="P18"/>
    <x v="21"/>
    <s v="insecticida"/>
    <x v="252"/>
    <n v="0.05"/>
    <s v="CA-S"/>
    <e v="#NAME?"/>
    <x v="0"/>
    <s v="stream"/>
    <n v="2012"/>
    <s v="set"/>
    <s v="BD Tropica 2017/Ramo et al 2016/Arias-Andrés 2016"/>
  </r>
  <r>
    <s v="P18"/>
    <x v="21"/>
    <s v="insecticida"/>
    <x v="253"/>
    <n v="0.05"/>
    <s v="CA-S"/>
    <e v="#NAME?"/>
    <x v="0"/>
    <s v="stream"/>
    <n v="2012"/>
    <s v="nov"/>
    <s v="BD Tropica 2017/Ramo et al 2016/Arias-Andrés 2016/Echeverría-Saenz 2016"/>
  </r>
  <r>
    <s v="P18"/>
    <x v="21"/>
    <s v="insecticida"/>
    <x v="254"/>
    <n v="0.05"/>
    <s v="CA-S"/>
    <e v="#NAME?"/>
    <x v="0"/>
    <s v="stream"/>
    <n v="2012"/>
    <s v="mar"/>
    <s v="BD Tropica 2017/Ramo et al 2016/Arias-Andrés 2016/Echeverría-Saenz 2016"/>
  </r>
  <r>
    <s v="P18"/>
    <x v="21"/>
    <s v="insecticida"/>
    <x v="12"/>
    <n v="0.05"/>
    <s v="CA-S"/>
    <e v="#NAME?"/>
    <x v="0"/>
    <s v="stream"/>
    <n v="2012"/>
    <s v="feb"/>
    <s v="BD Tropica 2017/Ramo et al 2016/Arias-Andrés 2016/Echeverría-Saenz 2016"/>
  </r>
  <r>
    <s v="P18"/>
    <x v="21"/>
    <s v="insecticida"/>
    <x v="12"/>
    <n v="0.05"/>
    <s v="CA-S"/>
    <e v="#NAME?"/>
    <x v="0"/>
    <s v="stream"/>
    <n v="2012"/>
    <s v="oct"/>
    <s v="BD Tropica 2017/Ramo et al 2016/Arias-Andrés 2016/Echeverría-Saenz 2016"/>
  </r>
  <r>
    <s v="P18"/>
    <x v="21"/>
    <s v="insecticida"/>
    <x v="255"/>
    <n v="0.05"/>
    <s v="CA-S"/>
    <e v="#NAME?"/>
    <x v="0"/>
    <s v="stream"/>
    <n v="2012"/>
    <s v="feb"/>
    <s v="BD Tropica 2017/Ramo et al 2016/Arias-Andrés 2016/Echeverría-Saenz 2016"/>
  </r>
  <r>
    <s v="P18"/>
    <x v="21"/>
    <s v="insecticida"/>
    <x v="35"/>
    <n v="0.05"/>
    <s v="CA-S"/>
    <e v="#NAME?"/>
    <x v="0"/>
    <s v="stream"/>
    <n v="2012"/>
    <s v="mar"/>
    <s v="BD Tropica 2017/Ramo et al 2016/Arias-Andrés 2016/Echeverría-Saenz 2016"/>
  </r>
  <r>
    <s v="P18"/>
    <x v="21"/>
    <s v="insecticida"/>
    <x v="14"/>
    <n v="0.05"/>
    <s v="FC-MAD-02"/>
    <e v="#NAME?"/>
    <x v="0"/>
    <s v="NI"/>
    <n v="2017"/>
    <s v="feb"/>
    <s v="DA"/>
  </r>
  <r>
    <s v="P18"/>
    <x v="21"/>
    <s v="insecticida"/>
    <x v="27"/>
    <n v="0.1"/>
    <s v="río Mónico"/>
    <e v="#NAME?"/>
    <x v="2"/>
    <s v="río"/>
    <n v="2010"/>
    <s v="oct"/>
    <s v="BD Cri-Caño Negro; Fournier 2017_x000a_"/>
  </r>
  <r>
    <s v="P19"/>
    <x v="22"/>
    <s v="insecticida"/>
    <x v="112"/>
    <s v="NI"/>
    <s v="Plantón Arriba"/>
    <e v="#NAME?"/>
    <x v="3"/>
    <s v="quebrada"/>
    <n v="2007"/>
    <s v="ago"/>
    <s v="BD Pacayas/Fournier 2010"/>
  </r>
  <r>
    <s v="P19"/>
    <x v="22"/>
    <s v="insecticida"/>
    <x v="142"/>
    <s v="NI"/>
    <s v="Pacayas medio"/>
    <e v="#NAME?"/>
    <x v="3"/>
    <s v="quebrada"/>
    <n v="2007"/>
    <s v="ago"/>
    <s v="BD Pacayas/Fournier 2010"/>
  </r>
  <r>
    <s v="P19"/>
    <x v="22"/>
    <s v="insecticida"/>
    <x v="74"/>
    <s v="NI"/>
    <s v="Drenaje naciente Tica"/>
    <e v="#NAME?"/>
    <x v="3"/>
    <s v="quebrada"/>
    <n v="2007"/>
    <s v="ago"/>
    <s v="BD Pacayas/Fournier 2010"/>
  </r>
  <r>
    <s v="P19"/>
    <x v="22"/>
    <s v="insecticida"/>
    <x v="26"/>
    <s v="NI"/>
    <s v="Pacayas abajo"/>
    <e v="#NAME?"/>
    <x v="3"/>
    <s v="quebrada"/>
    <n v="2007"/>
    <s v="ago"/>
    <s v="BD Pacayas/Fournier 2010"/>
  </r>
  <r>
    <s v="P19"/>
    <x v="22"/>
    <s v="insecticida"/>
    <x v="26"/>
    <s v="NI"/>
    <s v="Plantón abajo"/>
    <e v="#NAME?"/>
    <x v="3"/>
    <s v="quebrada"/>
    <n v="2009"/>
    <s v="ago"/>
    <s v="BD Pacayas/Fournier 2010"/>
  </r>
  <r>
    <s v="P19"/>
    <x v="22"/>
    <s v="insecticida"/>
    <x v="26"/>
    <s v="NI"/>
    <s v="Plantón medio"/>
    <e v="#NAME?"/>
    <x v="3"/>
    <s v="quebrada"/>
    <n v="2009"/>
    <s v="ago"/>
    <s v="BD Pacayas/Fournier 2010"/>
  </r>
  <r>
    <s v="P19"/>
    <x v="22"/>
    <s v="insecticida"/>
    <x v="27"/>
    <s v="NI"/>
    <s v="Plantón abajo"/>
    <e v="#NAME?"/>
    <x v="3"/>
    <s v="quebrada"/>
    <n v="2007"/>
    <s v="ago"/>
    <s v="BD Pacayas/Fournier 2010"/>
  </r>
  <r>
    <s v="P19"/>
    <x v="22"/>
    <s v="insecticida"/>
    <x v="15"/>
    <s v="NI"/>
    <s v="Plantón abajo"/>
    <e v="#NAME?"/>
    <x v="3"/>
    <s v="quebrada"/>
    <n v="2008"/>
    <s v="ago"/>
    <s v="BD Pacayas/Fournier 2010"/>
  </r>
  <r>
    <s v="P19"/>
    <x v="22"/>
    <s v="insecticida"/>
    <x v="97"/>
    <n v="0.1"/>
    <s v="CPama-J"/>
    <e v="#NAME?"/>
    <x v="0"/>
    <s v="canal"/>
    <n v="2009"/>
    <s v="oct"/>
    <s v="BD Tropica 2017/Arias-Andrés 2016/Diepens 2013"/>
  </r>
  <r>
    <s v="P19"/>
    <x v="22"/>
    <s v="insecticida"/>
    <x v="56"/>
    <n v="0.1"/>
    <s v="CPama-J"/>
    <e v="#NAME?"/>
    <x v="0"/>
    <s v="canal"/>
    <n v="2012"/>
    <s v="oct"/>
    <s v="BD Tropica 2017/Ramo et al 2016/Arias-Andrés 2016/Echeverría-Saenz 2016"/>
  </r>
  <r>
    <s v="P19"/>
    <x v="22"/>
    <s v="insecticida"/>
    <x v="8"/>
    <n v="0.1"/>
    <s v="URMD-CPama"/>
    <e v="#NAME?"/>
    <x v="0"/>
    <s v="río"/>
    <n v="2012"/>
    <s v="nov"/>
    <s v="BD Tropica 2017/Arias-Andrés 2016/Echeverría-Saenz 2016"/>
  </r>
  <r>
    <s v="P19"/>
    <x v="22"/>
    <s v="insecticida"/>
    <x v="35"/>
    <n v="0.1"/>
    <s v="RMD-S"/>
    <e v="#NAME?"/>
    <x v="0"/>
    <s v="río"/>
    <n v="2012"/>
    <s v="oct"/>
    <s v="BD Tropica 2017/Ramo et al 2016/Arias-Andrés 2016"/>
  </r>
  <r>
    <s v="P19"/>
    <x v="22"/>
    <s v="insecticida"/>
    <x v="147"/>
    <n v="0.1"/>
    <s v="URMD-CPama"/>
    <e v="#NAME?"/>
    <x v="0"/>
    <s v="río"/>
    <n v="2012"/>
    <s v="oct"/>
    <s v="BD Tropica 2017/Ramo et al 2016/Arias-Andrés 2016/Echeverría-Saenz 2016"/>
  </r>
  <r>
    <s v="P19"/>
    <x v="22"/>
    <s v="insecticida"/>
    <x v="34"/>
    <n v="0.1"/>
    <s v="RMD-F "/>
    <e v="#NAME?"/>
    <x v="0"/>
    <s v="río"/>
    <n v="2012"/>
    <s v="oct"/>
    <s v="BD Tropica 2017/Ramo et al 2016/Arias-Andrés 2016/Echeverría-Saenz 2016"/>
  </r>
  <r>
    <s v="P19"/>
    <x v="22"/>
    <s v="insecticida"/>
    <x v="34"/>
    <n v="0.1"/>
    <s v="RMD-F "/>
    <e v="#NAME?"/>
    <x v="0"/>
    <s v="río"/>
    <n v="2012"/>
    <s v="nov"/>
    <s v="BD Tropica 2017/Ramo et al 2016/Arias-Andrés 2016/Echeverría-Saenz 2016"/>
  </r>
  <r>
    <s v="P19"/>
    <x v="22"/>
    <s v="insecticida"/>
    <x v="256"/>
    <s v="NI"/>
    <s v="Pto 5 Río Limbo "/>
    <e v="#NAME?"/>
    <x v="0"/>
    <s v="río"/>
    <n v="2009"/>
    <s v="oct"/>
    <s v="BD Río Jiménez-CSIC/Echeverría-Sáenz 2012"/>
  </r>
  <r>
    <s v="P19"/>
    <x v="22"/>
    <s v="insecticida"/>
    <x v="257"/>
    <s v="NI"/>
    <s v="Pto 4 Río Jiménez "/>
    <e v="#NAME?"/>
    <x v="0"/>
    <s v="río"/>
    <n v="2009"/>
    <s v="oct"/>
    <s v="BD Río Jiménez-CSIC/Echeverría-Sáenz 2012"/>
  </r>
  <r>
    <s v="P19"/>
    <x v="22"/>
    <s v="insecticida"/>
    <x v="19"/>
    <n v="0.1"/>
    <s v="CA-S"/>
    <e v="#NAME?"/>
    <x v="0"/>
    <s v="stream"/>
    <n v="2012"/>
    <s v="oct"/>
    <s v="BD Tropica 2017/Ramo et al 2016/Arias-Andrés 2016/Echeverría-Saenz 2016"/>
  </r>
  <r>
    <s v="P20"/>
    <x v="23"/>
    <s v="fungicida"/>
    <x v="34"/>
    <n v="0.1"/>
    <s v="CPama-C"/>
    <e v="#NAME?"/>
    <x v="0"/>
    <s v="canal"/>
    <n v="2012"/>
    <s v="apr"/>
    <s v="BD Tropica 2017/Arias-Andrés 2016"/>
  </r>
  <r>
    <s v="P20"/>
    <x v="23"/>
    <s v="fungicida"/>
    <x v="58"/>
    <n v="0.1"/>
    <s v="CPama-J"/>
    <e v="#NAME?"/>
    <x v="0"/>
    <s v="canal"/>
    <n v="2012"/>
    <s v="apr"/>
    <s v="BD Tropica 2017/Arias-Andrés 2016"/>
  </r>
  <r>
    <s v="P20"/>
    <x v="23"/>
    <s v="fungicida"/>
    <x v="29"/>
    <n v="0.05"/>
    <s v="FC-MAD-03"/>
    <e v="#NAME?"/>
    <x v="0"/>
    <s v="NI"/>
    <n v="2016"/>
    <s v="set"/>
    <s v="DA"/>
  </r>
  <r>
    <s v="P20"/>
    <x v="23"/>
    <s v="fungicida"/>
    <x v="15"/>
    <n v="0.05"/>
    <s v="FC-MAD-03"/>
    <e v="#NAME?"/>
    <x v="0"/>
    <s v="NI"/>
    <n v="2016"/>
    <s v="nov"/>
    <s v="DA"/>
  </r>
  <r>
    <s v="P20"/>
    <x v="23"/>
    <s v="fungicida"/>
    <x v="14"/>
    <n v="0.05"/>
    <s v="FC-MAD-02"/>
    <e v="#NAME?"/>
    <x v="0"/>
    <s v="NI"/>
    <n v="2017"/>
    <s v="feb"/>
    <s v="DA"/>
  </r>
  <r>
    <s v="P20"/>
    <x v="23"/>
    <s v="fungicida"/>
    <x v="11"/>
    <n v="0.05"/>
    <s v="FC-MAD-02"/>
    <e v="#NAME?"/>
    <x v="0"/>
    <s v="NI"/>
    <n v="2017"/>
    <s v="may"/>
    <s v="DA"/>
  </r>
  <r>
    <s v="P51"/>
    <x v="24"/>
    <s v="fungicida"/>
    <x v="8"/>
    <n v="0.05"/>
    <s v="FC-MAD-02"/>
    <e v="#NAME?"/>
    <x v="0"/>
    <s v="NI"/>
    <n v="2016"/>
    <s v="set"/>
    <s v="DA"/>
  </r>
  <r>
    <s v="P21"/>
    <x v="25"/>
    <s v="fungicida"/>
    <x v="258"/>
    <s v="NI"/>
    <s v="Drenaje naciente Tica"/>
    <e v="#NAME?"/>
    <x v="3"/>
    <s v="quebrada"/>
    <n v="2007"/>
    <s v="ago"/>
    <s v="BD Pacayas/Fournier 2010"/>
  </r>
  <r>
    <s v="P21"/>
    <x v="25"/>
    <s v="fungicida"/>
    <x v="259"/>
    <s v="NI"/>
    <s v="Plantón abajo"/>
    <e v="#NAME?"/>
    <x v="3"/>
    <s v="quebrada"/>
    <n v="2007"/>
    <s v="ago"/>
    <s v="BD Pacayas/Fournier 2010"/>
  </r>
  <r>
    <s v="P21"/>
    <x v="25"/>
    <s v="fungicida"/>
    <x v="26"/>
    <s v="NI"/>
    <s v="Drenaje naciente Tica"/>
    <e v="#NAME?"/>
    <x v="3"/>
    <s v="quebrada"/>
    <n v="2007"/>
    <s v="nov"/>
    <s v="BD Pacayas/Fournier 2010"/>
  </r>
  <r>
    <s v="P21"/>
    <x v="25"/>
    <s v="fungicida"/>
    <x v="190"/>
    <s v="NI"/>
    <s v="Pacayas Arriba"/>
    <e v="#NAME?"/>
    <x v="3"/>
    <s v="quebrada"/>
    <n v="2009"/>
    <s v="nov"/>
    <s v="BD Pacayas/Fournier 2010"/>
  </r>
  <r>
    <s v="P21"/>
    <x v="25"/>
    <s v="fungicida"/>
    <x v="62"/>
    <s v="NI"/>
    <s v="Pacayas Medio"/>
    <e v="#NAME?"/>
    <x v="3"/>
    <s v="quebrada"/>
    <n v="2009"/>
    <s v="may"/>
    <s v="BD Pacayas/Fournier 2010"/>
  </r>
  <r>
    <s v="P21"/>
    <x v="25"/>
    <s v="fungicida"/>
    <x v="27"/>
    <s v="NI"/>
    <s v="Pacayas Medio"/>
    <e v="#NAME?"/>
    <x v="3"/>
    <s v="quebrada"/>
    <n v="2008"/>
    <s v="ago"/>
    <s v="BD Pacayas/Fournier 2010"/>
  </r>
  <r>
    <s v="P21"/>
    <x v="25"/>
    <s v="fungicida"/>
    <x v="28"/>
    <s v="NI"/>
    <s v="Drenaje naciente Tica"/>
    <e v="#NAME?"/>
    <x v="3"/>
    <s v="quebrada"/>
    <n v="2008"/>
    <s v="may"/>
    <s v="BD Pacayas/Fournier 2010"/>
  </r>
  <r>
    <s v="P21"/>
    <x v="25"/>
    <s v="fungicida"/>
    <x v="11"/>
    <s v="NI"/>
    <s v="Pacayas Medio"/>
    <e v="#NAME?"/>
    <x v="3"/>
    <s v="quebrada"/>
    <n v="2009"/>
    <s v="ago"/>
    <s v="BD Pacayas/Fournier 2010"/>
  </r>
  <r>
    <s v="P21"/>
    <x v="25"/>
    <s v="fungicida"/>
    <x v="11"/>
    <s v="NI"/>
    <s v="Pacayas Medio"/>
    <e v="#NAME?"/>
    <x v="3"/>
    <s v="quebrada"/>
    <n v="2009"/>
    <s v="nov"/>
    <s v="BD Pacayas/Fournier 2010"/>
  </r>
  <r>
    <s v="P21"/>
    <x v="25"/>
    <s v="fungicida"/>
    <x v="8"/>
    <s v="NI"/>
    <s v="Drenaje naciente Tica"/>
    <e v="#NAME?"/>
    <x v="3"/>
    <s v="quebrada"/>
    <n v="2008"/>
    <s v="ago"/>
    <s v="BD Pacayas/Fournier 2010"/>
  </r>
  <r>
    <s v="P21"/>
    <x v="25"/>
    <s v="fungicida"/>
    <x v="8"/>
    <s v="NI"/>
    <s v="Pacayas medio"/>
    <e v="#NAME?"/>
    <x v="3"/>
    <s v="quebrada"/>
    <n v="2007"/>
    <s v="feb"/>
    <s v="BD Pacayas/Fournier 2010"/>
  </r>
  <r>
    <s v="P21"/>
    <x v="25"/>
    <s v="fungicida"/>
    <x v="58"/>
    <s v="NI"/>
    <s v="Plantón abajo"/>
    <e v="#NAME?"/>
    <x v="3"/>
    <s v="quebrada"/>
    <n v="2008"/>
    <s v="ago"/>
    <s v="BD Pacayas/Fournier 2010"/>
  </r>
  <r>
    <s v="P21"/>
    <x v="25"/>
    <s v="fungicida"/>
    <x v="58"/>
    <s v="NI"/>
    <s v="Plantón abajo"/>
    <e v="#NAME?"/>
    <x v="3"/>
    <s v="quebrada"/>
    <n v="2009"/>
    <s v="nov"/>
    <s v="BD Pacayas/Fournier 2010"/>
  </r>
  <r>
    <s v="P21"/>
    <x v="25"/>
    <s v="fungicida"/>
    <x v="58"/>
    <s v="NI"/>
    <s v="Plantón medio"/>
    <e v="#NAME?"/>
    <x v="3"/>
    <s v="quebrada"/>
    <n v="2009"/>
    <s v="ago"/>
    <s v="BD Pacayas/Fournier 2010"/>
  </r>
  <r>
    <s v="P21"/>
    <x v="25"/>
    <s v="fungicida"/>
    <x v="22"/>
    <s v="NI"/>
    <s v="Pacayas abajo"/>
    <e v="#NAME?"/>
    <x v="3"/>
    <s v="quebrada"/>
    <n v="2009"/>
    <s v="ago"/>
    <s v="BD Pacayas/Fournier 2010"/>
  </r>
  <r>
    <s v="P21"/>
    <x v="25"/>
    <s v="fungicida"/>
    <x v="22"/>
    <s v="NI"/>
    <s v="Pacayas Arriba"/>
    <e v="#NAME?"/>
    <x v="3"/>
    <s v="quebrada"/>
    <n v="2009"/>
    <s v="ago"/>
    <s v="BD Pacayas/Fournier 2010"/>
  </r>
  <r>
    <s v="P21"/>
    <x v="25"/>
    <s v="fungicida"/>
    <x v="22"/>
    <s v="NI"/>
    <s v="Pacayas medio"/>
    <e v="#NAME?"/>
    <x v="3"/>
    <s v="quebrada"/>
    <n v="2007"/>
    <s v="nov"/>
    <s v="BD Pacayas/Fournier 2010"/>
  </r>
  <r>
    <s v="P21"/>
    <x v="25"/>
    <s v="fungicida"/>
    <x v="22"/>
    <s v="NI"/>
    <s v="Plantón abajo"/>
    <e v="#NAME?"/>
    <x v="3"/>
    <s v="quebrada"/>
    <n v="2007"/>
    <s v="nov"/>
    <s v="BD Pacayas/Fournier 2010"/>
  </r>
  <r>
    <s v="P21"/>
    <x v="25"/>
    <s v="fungicida"/>
    <x v="20"/>
    <s v="NI"/>
    <s v="Plantón medio"/>
    <e v="#NAME?"/>
    <x v="3"/>
    <s v="quebrada"/>
    <n v="2008"/>
    <s v="ago"/>
    <s v="BD Pacayas/Fournier 2010"/>
  </r>
  <r>
    <s v="P21"/>
    <x v="25"/>
    <s v="fungicida"/>
    <x v="14"/>
    <s v="NI"/>
    <s v="Plantón medio"/>
    <e v="#NAME?"/>
    <x v="3"/>
    <s v="quebrada"/>
    <n v="2009"/>
    <s v="nov"/>
    <s v="BD Pacayas/Fournier 2010"/>
  </r>
  <r>
    <s v="P21"/>
    <x v="25"/>
    <s v="fungicida"/>
    <x v="15"/>
    <s v="NI"/>
    <s v="Drenaje naciente Tica"/>
    <e v="#NAME?"/>
    <x v="3"/>
    <s v="quebrada"/>
    <n v="2007"/>
    <s v="feb"/>
    <s v="BD Pacayas/Fournier 2010"/>
  </r>
  <r>
    <s v="P21"/>
    <x v="25"/>
    <s v="fungicida"/>
    <x v="15"/>
    <s v="NI"/>
    <s v="Plantón Arriba"/>
    <e v="#NAME?"/>
    <x v="3"/>
    <s v="quebrada"/>
    <n v="2009"/>
    <s v="ago"/>
    <s v="BD Pacayas/Fournier 2010"/>
  </r>
  <r>
    <s v="P21"/>
    <x v="25"/>
    <s v="fungicida"/>
    <x v="15"/>
    <s v="NI"/>
    <s v="Plantón Arriba"/>
    <e v="#NAME?"/>
    <x v="3"/>
    <s v="quebrada"/>
    <n v="2009"/>
    <s v="nov"/>
    <s v="BD Pacayas/Fournier 2010"/>
  </r>
  <r>
    <s v="P21"/>
    <x v="25"/>
    <s v="fungicida"/>
    <x v="29"/>
    <s v="NI"/>
    <s v="Pacayas abajo"/>
    <e v="#NAME?"/>
    <x v="3"/>
    <s v="quebrada"/>
    <n v="2008"/>
    <s v="ago"/>
    <s v="BD Pacayas/Fournier 2010"/>
  </r>
  <r>
    <s v="P21"/>
    <x v="25"/>
    <s v="fungicida"/>
    <x v="29"/>
    <s v="NI"/>
    <s v="Plantón abajo"/>
    <e v="#NAME?"/>
    <x v="3"/>
    <s v="quebrada"/>
    <n v="2009"/>
    <s v="feb"/>
    <s v="BD Pacayas/Fournier 2010"/>
  </r>
  <r>
    <s v="P21"/>
    <x v="25"/>
    <s v="fungicida"/>
    <x v="29"/>
    <s v="NI"/>
    <s v="Plantón medio"/>
    <e v="#NAME?"/>
    <x v="3"/>
    <s v="quebrada"/>
    <n v="2007"/>
    <s v="nov"/>
    <s v="BD Pacayas/Fournier 2010"/>
  </r>
  <r>
    <s v="P21"/>
    <x v="25"/>
    <s v="fungicida"/>
    <x v="260"/>
    <s v="NI"/>
    <s v="Pacayas abajo"/>
    <e v="#NAME?"/>
    <x v="3"/>
    <s v="quebrada"/>
    <n v="2009"/>
    <s v="nov"/>
    <s v="BD Pacayas/Fournier 2010"/>
  </r>
  <r>
    <s v="P21"/>
    <x v="25"/>
    <s v="fungicida"/>
    <x v="35"/>
    <s v="NI"/>
    <s v="Pacayas abajo"/>
    <e v="#NAME?"/>
    <x v="3"/>
    <s v="quebrada"/>
    <n v="2009"/>
    <s v="may"/>
    <s v="BD Pacayas/Fournier 2010"/>
  </r>
  <r>
    <s v="P21"/>
    <x v="25"/>
    <s v="fungicida"/>
    <x v="35"/>
    <s v="NI"/>
    <s v="Pacayas Arriba"/>
    <e v="#NAME?"/>
    <x v="3"/>
    <s v="quebrada"/>
    <n v="2008"/>
    <s v="ago"/>
    <s v="BD Pacayas/Fournier 2010"/>
  </r>
  <r>
    <s v="P21"/>
    <x v="25"/>
    <s v="fungicida"/>
    <x v="35"/>
    <s v="NI"/>
    <s v="Plantón abajo"/>
    <e v="#NAME?"/>
    <x v="3"/>
    <s v="quebrada"/>
    <n v="2008"/>
    <s v="may"/>
    <s v="BD Pacayas/Fournier 2010"/>
  </r>
  <r>
    <s v="P21"/>
    <x v="25"/>
    <s v="fungicida"/>
    <x v="35"/>
    <s v="NI"/>
    <s v="Plantón medio"/>
    <e v="#NAME?"/>
    <x v="3"/>
    <s v="quebrada"/>
    <n v="2009"/>
    <s v="feb"/>
    <s v="BD Pacayas/Fournier 2010"/>
  </r>
  <r>
    <s v="P21"/>
    <x v="25"/>
    <s v="fungicida"/>
    <x v="18"/>
    <s v="NI"/>
    <s v="Drenaje naciente Tica"/>
    <e v="#NAME?"/>
    <x v="3"/>
    <s v="quebrada"/>
    <n v="2008"/>
    <s v="feb"/>
    <s v="BD Pacayas/Fournier 2010"/>
  </r>
  <r>
    <s v="P21"/>
    <x v="25"/>
    <s v="fungicida"/>
    <x v="18"/>
    <s v="NI"/>
    <s v="Plantón abajo"/>
    <e v="#NAME?"/>
    <x v="3"/>
    <s v="quebrada"/>
    <n v="2007"/>
    <s v="feb"/>
    <s v="BD Pacayas/Fournier 2010"/>
  </r>
  <r>
    <s v="P21"/>
    <x v="25"/>
    <s v="fungicida"/>
    <x v="18"/>
    <s v="NI"/>
    <s v="Plantón abajo"/>
    <e v="#NAME?"/>
    <x v="3"/>
    <s v="quebrada"/>
    <n v="2009"/>
    <s v="may"/>
    <s v="BD Pacayas/Fournier 2010"/>
  </r>
  <r>
    <s v="P21"/>
    <x v="25"/>
    <s v="fungicida"/>
    <x v="18"/>
    <s v="NI"/>
    <s v="Plantón Arriba"/>
    <e v="#NAME?"/>
    <x v="3"/>
    <s v="quebrada"/>
    <n v="2008"/>
    <s v="ago"/>
    <s v="BD Pacayas/Fournier 2010"/>
  </r>
  <r>
    <s v="P21"/>
    <x v="25"/>
    <s v="fungicida"/>
    <x v="18"/>
    <s v="NI"/>
    <s v="Plantón medio"/>
    <e v="#NAME?"/>
    <x v="3"/>
    <s v="quebrada"/>
    <n v="2008"/>
    <s v="may"/>
    <s v="BD Pacayas/Fournier 2010"/>
  </r>
  <r>
    <s v="P21"/>
    <x v="25"/>
    <s v="fungicida"/>
    <x v="71"/>
    <s v="NI"/>
    <s v="Pacayas abajo"/>
    <e v="#NAME?"/>
    <x v="3"/>
    <s v="quebrada"/>
    <n v="2007"/>
    <s v="nov"/>
    <s v="BD Pacayas/Fournier 2010"/>
  </r>
  <r>
    <s v="P21"/>
    <x v="25"/>
    <s v="fungicida"/>
    <x v="71"/>
    <s v="NI"/>
    <s v="Pacayas arriba"/>
    <e v="#NAME?"/>
    <x v="3"/>
    <s v="quebrada"/>
    <n v="2007"/>
    <s v="feb"/>
    <s v="BD Pacayas/Fournier 2010"/>
  </r>
  <r>
    <s v="P21"/>
    <x v="25"/>
    <s v="fungicida"/>
    <x v="71"/>
    <s v="NI"/>
    <s v="Pacayas Arriba"/>
    <e v="#NAME?"/>
    <x v="3"/>
    <s v="quebrada"/>
    <n v="2008"/>
    <s v="feb"/>
    <s v="BD Pacayas/Fournier 2010"/>
  </r>
  <r>
    <s v="P22"/>
    <x v="26"/>
    <s v="insecticida"/>
    <x v="261"/>
    <s v="NI"/>
    <s v="B Palo Verde"/>
    <e v="#NAME?"/>
    <x v="1"/>
    <s v="río"/>
    <n v="2009"/>
    <s v="dic"/>
    <s v="Mena 2014"/>
  </r>
  <r>
    <s v="P22"/>
    <x v="26"/>
    <s v="insecticida"/>
    <x v="130"/>
    <s v="NI"/>
    <s v="CL Palo Verde"/>
    <e v="#NAME?"/>
    <x v="1"/>
    <s v="río"/>
    <n v="2009"/>
    <s v="dic"/>
    <s v="Mena 2014"/>
  </r>
  <r>
    <s v="P23"/>
    <x v="27"/>
    <s v="fungicida"/>
    <x v="10"/>
    <s v="NI"/>
    <s v="Pacayas Medio"/>
    <e v="#NAME?"/>
    <x v="3"/>
    <s v="quebrada"/>
    <n v="2008"/>
    <s v="ago"/>
    <s v="BD Pacayas/Fournier 2010"/>
  </r>
  <r>
    <s v="P23"/>
    <x v="27"/>
    <s v="fungicida"/>
    <x v="71"/>
    <s v="NI"/>
    <s v="Pacayas abajo"/>
    <e v="#NAME?"/>
    <x v="3"/>
    <s v="quebrada"/>
    <n v="2007"/>
    <s v="nov"/>
    <s v="BD Pacayas/Fournier 2010"/>
  </r>
  <r>
    <s v="P23"/>
    <x v="27"/>
    <s v="fungicida"/>
    <x v="71"/>
    <s v="NI"/>
    <s v="Pacayas Arriba"/>
    <e v="#NAME?"/>
    <x v="3"/>
    <s v="quebrada"/>
    <n v="2008"/>
    <s v="feb"/>
    <s v="BD Pacayas/Fournier 2010"/>
  </r>
  <r>
    <s v="P23"/>
    <x v="27"/>
    <s v="fungicida"/>
    <x v="71"/>
    <s v="NI"/>
    <s v="Plantón abajo"/>
    <e v="#NAME?"/>
    <x v="3"/>
    <s v="quebrada"/>
    <n v="2007"/>
    <s v="nov"/>
    <s v="BD Pacayas/Fournier 2010"/>
  </r>
  <r>
    <s v="P23"/>
    <x v="27"/>
    <s v="fungicida"/>
    <x v="262"/>
    <s v="NI"/>
    <s v="CS Palo Verde"/>
    <e v="#NAME?"/>
    <x v="1"/>
    <s v="canal"/>
    <n v="2009"/>
    <s v="ago"/>
    <s v="Mena 2014"/>
  </r>
  <r>
    <s v="P23"/>
    <x v="27"/>
    <s v="fungicida"/>
    <x v="263"/>
    <s v="NI"/>
    <s v="CVT Palo Verde"/>
    <e v="#NAME?"/>
    <x v="1"/>
    <s v="canal"/>
    <n v="2009"/>
    <s v="dic"/>
    <s v="Mena 2014"/>
  </r>
  <r>
    <s v="P23"/>
    <x v="27"/>
    <s v="fungicida"/>
    <x v="264"/>
    <s v="NI"/>
    <s v="CL Palo Verde"/>
    <e v="#NAME?"/>
    <x v="1"/>
    <s v="río"/>
    <n v="2009"/>
    <s v="ago"/>
    <s v="Mena 2014"/>
  </r>
  <r>
    <s v="P24"/>
    <x v="28"/>
    <s v="herbicida"/>
    <x v="27"/>
    <n v="0.05"/>
    <s v="RMD-F "/>
    <e v="#NAME?"/>
    <x v="0"/>
    <s v="río"/>
    <n v="2012"/>
    <s v="jul"/>
    <s v="BD Tropica 2017/Ramo et al 2016/Arias-Andrés 2016"/>
  </r>
  <r>
    <s v="P24"/>
    <x v="28"/>
    <s v="herbicida"/>
    <x v="265"/>
    <n v="0.05"/>
    <s v="RMD-F "/>
    <e v="#NAME?"/>
    <x v="0"/>
    <s v="río"/>
    <n v="2012"/>
    <s v="ene"/>
    <s v="BD Tropica 2017/Ramo et al 2016/Arias-Andrés 2016"/>
  </r>
  <r>
    <s v="P24"/>
    <x v="28"/>
    <s v="herbicida"/>
    <x v="192"/>
    <n v="0.05"/>
    <s v="RMD-F "/>
    <e v="#NAME?"/>
    <x v="0"/>
    <s v="río"/>
    <n v="2012"/>
    <s v="nov"/>
    <s v="BD Tropica 2017/Ramo et al 2016/Arias-Andrés 2016/Echeverría-Saenz 2016"/>
  </r>
  <r>
    <s v="P24"/>
    <x v="28"/>
    <s v="herbicida"/>
    <x v="43"/>
    <n v="0.05"/>
    <s v="CA-S"/>
    <e v="#NAME?"/>
    <x v="0"/>
    <s v="stream"/>
    <n v="2010"/>
    <s v="may"/>
    <s v="BD Tropica 2017/Arias-Andrés 2016"/>
  </r>
  <r>
    <s v="P24"/>
    <x v="28"/>
    <s v="herbicida"/>
    <x v="80"/>
    <n v="0.05"/>
    <s v="CA-S"/>
    <e v="#NAME?"/>
    <x v="0"/>
    <s v="stream"/>
    <n v="2010"/>
    <s v="may"/>
    <s v="BD Tropica 2017/Arias-Andrés 2016"/>
  </r>
  <r>
    <s v="P24"/>
    <x v="28"/>
    <s v="herbicida"/>
    <x v="88"/>
    <n v="0.05"/>
    <s v="CA-S"/>
    <e v="#NAME?"/>
    <x v="0"/>
    <s v="stream"/>
    <n v="2012"/>
    <s v="jun"/>
    <s v="BD Tropica 2017/Arias-Andrés 2016"/>
  </r>
  <r>
    <s v="P24"/>
    <x v="28"/>
    <s v="herbicida"/>
    <x v="27"/>
    <n v="0.05"/>
    <s v="CA-S"/>
    <e v="#NAME?"/>
    <x v="0"/>
    <s v="stream"/>
    <n v="2011"/>
    <s v="jul"/>
    <s v="BD Tropica 2017/Arias-Andrés 2016"/>
  </r>
  <r>
    <s v="P24"/>
    <x v="28"/>
    <s v="herbicida"/>
    <x v="28"/>
    <n v="0.05"/>
    <s v="CA-S"/>
    <e v="#NAME?"/>
    <x v="0"/>
    <s v="stream"/>
    <n v="2011"/>
    <s v="jul"/>
    <s v="BD Tropica 2017/Arias-Andrés 2016"/>
  </r>
  <r>
    <s v="P24"/>
    <x v="28"/>
    <s v="herbicida"/>
    <x v="28"/>
    <n v="0.05"/>
    <s v="CA-S"/>
    <e v="#NAME?"/>
    <x v="0"/>
    <s v="stream"/>
    <n v="2011"/>
    <s v="jul"/>
    <s v="BD Tropica 2017/Arias-Andrés 2016"/>
  </r>
  <r>
    <s v="P24"/>
    <x v="28"/>
    <s v="herbicida"/>
    <x v="56"/>
    <n v="0.05"/>
    <s v="CA-S"/>
    <e v="#NAME?"/>
    <x v="0"/>
    <s v="stream"/>
    <n v="2011"/>
    <s v="jul"/>
    <s v="BD Tropica 2017/Arias-Andrés 2016"/>
  </r>
  <r>
    <s v="P24"/>
    <x v="28"/>
    <s v="herbicida"/>
    <x v="19"/>
    <n v="0.05"/>
    <s v="CA-S"/>
    <e v="#NAME?"/>
    <x v="0"/>
    <s v="stream"/>
    <n v="2011"/>
    <s v="jul"/>
    <s v="BD Tropica 2017/Arias-Andrés 2016"/>
  </r>
  <r>
    <s v="P24"/>
    <x v="28"/>
    <s v="herbicida"/>
    <x v="24"/>
    <n v="0.05"/>
    <s v="CA-S"/>
    <e v="#NAME?"/>
    <x v="0"/>
    <s v="stream"/>
    <n v="2012"/>
    <s v="feb"/>
    <s v="BD Tropica 2017/Arias-Andrés 2016/Echeverría-Saenz 2016"/>
  </r>
  <r>
    <s v="P24"/>
    <x v="28"/>
    <s v="herbicida"/>
    <x v="28"/>
    <n v="0.05"/>
    <s v="CA-S"/>
    <e v="#NAME?"/>
    <x v="0"/>
    <s v="stream"/>
    <n v="2012"/>
    <s v="set"/>
    <s v="BD Tropica 2017/Ramo et al 2016/Arias-Andrés 2016"/>
  </r>
  <r>
    <s v="P24"/>
    <x v="28"/>
    <s v="herbicida"/>
    <x v="147"/>
    <n v="0.05"/>
    <s v="CA-S"/>
    <e v="#NAME?"/>
    <x v="0"/>
    <s v="stream"/>
    <n v="2011"/>
    <s v="jul"/>
    <s v="BD Tropica 2017/Ramo et al 2016/Arias-Andrés 2016"/>
  </r>
  <r>
    <s v="P24"/>
    <x v="28"/>
    <s v="herbicida"/>
    <x v="11"/>
    <n v="0.05"/>
    <s v="CA-S"/>
    <e v="#NAME?"/>
    <x v="0"/>
    <s v="stream"/>
    <n v="2011"/>
    <s v="jun"/>
    <s v="BD Tropica 2017/Ramo et al 2016/Arias-Andrés 2016"/>
  </r>
  <r>
    <s v="P24"/>
    <x v="28"/>
    <s v="herbicida"/>
    <x v="11"/>
    <n v="0.05"/>
    <s v="CA-S"/>
    <e v="#NAME?"/>
    <x v="0"/>
    <s v="stream"/>
    <n v="2011"/>
    <s v="ago"/>
    <s v="BD Tropica 2017/Ramo et al 2016/Arias-Andrés 2016"/>
  </r>
  <r>
    <s v="P24"/>
    <x v="28"/>
    <s v="herbicida"/>
    <x v="266"/>
    <n v="0.05"/>
    <s v="CA-S"/>
    <e v="#NAME?"/>
    <x v="0"/>
    <s v="stream"/>
    <n v="2012"/>
    <s v="ene"/>
    <s v="BD Tropica 2017/Ramo et al 2016/Arias-Andrés 2016"/>
  </r>
  <r>
    <s v="P24"/>
    <x v="28"/>
    <s v="herbicida"/>
    <x v="14"/>
    <n v="0.05"/>
    <s v="CA-S"/>
    <e v="#NAME?"/>
    <x v="0"/>
    <s v="stream"/>
    <n v="2012"/>
    <s v="dic"/>
    <s v="BD Tropica 2017/Ramo et al 2016/Arias-Andrés 2016"/>
  </r>
  <r>
    <s v="P24"/>
    <x v="28"/>
    <s v="herbicida"/>
    <x v="22"/>
    <n v="0.05"/>
    <s v="CA-S"/>
    <e v="#NAME?"/>
    <x v="0"/>
    <s v="stream"/>
    <n v="2012"/>
    <s v="nov"/>
    <s v="BD Tropica 2017/Ramo et al 2016/Arias-Andrés 2016/Echeverría-Saenz 2016"/>
  </r>
  <r>
    <s v="P24"/>
    <x v="28"/>
    <s v="herbicida"/>
    <x v="14"/>
    <n v="0.05"/>
    <s v="CA-S"/>
    <e v="#NAME?"/>
    <x v="0"/>
    <s v="stream"/>
    <n v="2012"/>
    <s v="nov"/>
    <s v="BD Tropica 2017/Ramo et al 2016/Arias-Andrés 2016/Echeverría-Saenz 2016"/>
  </r>
  <r>
    <s v="P24"/>
    <x v="28"/>
    <s v="herbicida"/>
    <x v="212"/>
    <n v="0.05"/>
    <s v="FC-MAD-02"/>
    <e v="#NAME?"/>
    <x v="0"/>
    <s v="NI"/>
    <n v="2016"/>
    <s v="set"/>
    <s v="DA"/>
  </r>
  <r>
    <s v="P24"/>
    <x v="28"/>
    <s v="herbicida"/>
    <x v="62"/>
    <n v="0.05"/>
    <s v="FC-MAD-02"/>
    <e v="#NAME?"/>
    <x v="0"/>
    <s v="NI"/>
    <n v="2017"/>
    <s v="feb"/>
    <s v="DA"/>
  </r>
  <r>
    <s v="P24"/>
    <x v="28"/>
    <s v="herbicida"/>
    <x v="88"/>
    <n v="0.05"/>
    <s v="FC-MAD-02"/>
    <e v="#NAME?"/>
    <x v="0"/>
    <s v="NI"/>
    <n v="2017"/>
    <s v="may"/>
    <s v="DA"/>
  </r>
  <r>
    <s v="P25"/>
    <x v="29"/>
    <s v="fungicida"/>
    <x v="25"/>
    <n v="0.2"/>
    <s v="CA-S"/>
    <e v="#NAME?"/>
    <x v="0"/>
    <s v="stream"/>
    <n v="2012"/>
    <s v="nov"/>
    <s v="BD Tropica 2017/Ramo et al 2016/Arias-Andrés 2016/Echeverría-Saenz 2016"/>
  </r>
  <r>
    <s v="P25"/>
    <x v="29"/>
    <s v="fungicida"/>
    <x v="267"/>
    <s v="NI"/>
    <s v="FC-TOR-04"/>
    <e v="#NAME?"/>
    <x v="0"/>
    <s v="NI"/>
    <n v="2016"/>
    <s v="set"/>
    <s v="DA"/>
  </r>
  <r>
    <s v="P25"/>
    <x v="29"/>
    <s v="fungicida"/>
    <x v="195"/>
    <s v="NI"/>
    <s v="FC-TOR-04"/>
    <e v="#NAME?"/>
    <x v="0"/>
    <s v="NI"/>
    <n v="2016"/>
    <s v="nov"/>
    <s v="DA"/>
  </r>
  <r>
    <s v="P25"/>
    <x v="29"/>
    <s v="fungicida"/>
    <x v="12"/>
    <s v="NI"/>
    <s v="FC-TOR-05"/>
    <e v="#NAME?"/>
    <x v="0"/>
    <s v="NI"/>
    <n v="2016"/>
    <s v="nov"/>
    <s v="DA"/>
  </r>
  <r>
    <s v="P25"/>
    <x v="29"/>
    <s v="fungicida"/>
    <x v="147"/>
    <s v="NI"/>
    <s v="FC-BAN-03"/>
    <e v="#NAME?"/>
    <x v="0"/>
    <s v="NI"/>
    <n v="2017"/>
    <s v="feb"/>
    <s v="DA"/>
  </r>
  <r>
    <s v="P25"/>
    <x v="29"/>
    <s v="fungicida"/>
    <x v="42"/>
    <s v="NI"/>
    <s v="FC-PAC-03"/>
    <e v="#NAME?"/>
    <x v="0"/>
    <s v="NI"/>
    <n v="2017"/>
    <s v="feb"/>
    <s v="DA"/>
  </r>
  <r>
    <s v="P25"/>
    <x v="29"/>
    <s v="fungicida"/>
    <x v="42"/>
    <s v="NI"/>
    <s v="FC-TOR-04"/>
    <e v="#NAME?"/>
    <x v="0"/>
    <s v="NI"/>
    <n v="2017"/>
    <s v="may"/>
    <s v="DA"/>
  </r>
  <r>
    <s v="P25"/>
    <x v="29"/>
    <s v="fungicida"/>
    <x v="216"/>
    <s v="NI"/>
    <s v="FC-PAC-03"/>
    <e v="#NAME?"/>
    <x v="0"/>
    <s v="NI"/>
    <n v="2017"/>
    <s v="may"/>
    <s v="DA"/>
  </r>
  <r>
    <s v="P26"/>
    <x v="30"/>
    <s v="herbicida"/>
    <x v="268"/>
    <s v="NI"/>
    <s v="Drenaje naciente Tica"/>
    <e v="#NAME?"/>
    <x v="3"/>
    <s v="quebrada"/>
    <n v="2007"/>
    <s v="ago"/>
    <s v="BD Pacayas/Fournier 2010"/>
  </r>
  <r>
    <s v="P26"/>
    <x v="30"/>
    <s v="herbicida"/>
    <x v="44"/>
    <s v="NI"/>
    <s v="Plantón abajo"/>
    <e v="#NAME?"/>
    <x v="3"/>
    <s v="quebrada"/>
    <n v="2007"/>
    <s v="ago"/>
    <s v="BD Pacayas/Fournier 2010"/>
  </r>
  <r>
    <s v="P27"/>
    <x v="31"/>
    <s v="fungicida"/>
    <x v="42"/>
    <s v="NI"/>
    <s v="Pacayas Medio"/>
    <e v="#NAME?"/>
    <x v="3"/>
    <s v="quebrada"/>
    <n v="2009"/>
    <s v="nov"/>
    <s v="BD Pacayas/Fournier 2010"/>
  </r>
  <r>
    <s v="P27"/>
    <x v="31"/>
    <s v="fungicida"/>
    <x v="29"/>
    <s v="NI"/>
    <s v="Pacayas abajo"/>
    <e v="#NAME?"/>
    <x v="3"/>
    <s v="quebrada"/>
    <n v="2009"/>
    <s v="nov"/>
    <s v="BD Pacayas/Fournier 2010"/>
  </r>
  <r>
    <s v="P27"/>
    <x v="31"/>
    <s v="fungicida"/>
    <x v="10"/>
    <s v="NI"/>
    <s v="Drenaje naciente Tica"/>
    <e v="#NAME?"/>
    <x v="3"/>
    <s v="quebrada"/>
    <n v="2007"/>
    <s v="ago"/>
    <s v="BD Pacayas/Fournier 2010"/>
  </r>
  <r>
    <s v="P27"/>
    <x v="31"/>
    <s v="fungicida"/>
    <x v="147"/>
    <n v="0.05"/>
    <s v="CA-S"/>
    <e v="#NAME?"/>
    <x v="0"/>
    <s v="stream"/>
    <n v="2010"/>
    <s v="nov"/>
    <s v="BD Tropica 2017/Arias-Andrés 2016"/>
  </r>
  <r>
    <s v="P27"/>
    <x v="31"/>
    <s v="fungicida"/>
    <x v="8"/>
    <n v="0.05"/>
    <s v="RMD-F "/>
    <e v="#NAME?"/>
    <x v="0"/>
    <s v="río"/>
    <n v="2012"/>
    <s v="jul"/>
    <s v="BD Tropica 2017/Ramo et al 2016"/>
  </r>
  <r>
    <s v="P27"/>
    <x v="31"/>
    <s v="fungicida"/>
    <x v="8"/>
    <n v="0.05"/>
    <s v="CA-S"/>
    <e v="#NAME?"/>
    <x v="0"/>
    <s v="stream"/>
    <n v="2012"/>
    <s v="jun"/>
    <s v="BD Tropica 2017/Arias-Andrés 2016"/>
  </r>
  <r>
    <s v="P27"/>
    <x v="31"/>
    <s v="fungicida"/>
    <x v="8"/>
    <n v="0.05"/>
    <s v="CA-S"/>
    <e v="#NAME?"/>
    <x v="0"/>
    <s v="stream"/>
    <n v="2012"/>
    <s v="set"/>
    <s v="BD Tropica 2017/Ramo et al 2016/Arias-Andrés 2016"/>
  </r>
  <r>
    <s v="P27"/>
    <x v="31"/>
    <s v="fungicida"/>
    <x v="12"/>
    <n v="0.05"/>
    <s v="RMD-F "/>
    <e v="#NAME?"/>
    <x v="0"/>
    <s v="río"/>
    <n v="2012"/>
    <s v="nov"/>
    <s v="BD Tropica 2017/Ramo et al 2016/Arias-Andrés 2016/Echeverría-Saenz 2016"/>
  </r>
  <r>
    <s v="P27"/>
    <x v="31"/>
    <s v="fungicida"/>
    <x v="269"/>
    <s v="NI"/>
    <s v="Pto 6 Río Jiménez Duacarí "/>
    <e v="#NAME?"/>
    <x v="0"/>
    <s v="río"/>
    <n v="2009"/>
    <s v="oct"/>
    <s v="BD Río Jiménez-CSIC/Echeverría-Sáenz 2012"/>
  </r>
  <r>
    <s v="P27"/>
    <x v="31"/>
    <s v="fungicida"/>
    <x v="20"/>
    <n v="0.01"/>
    <s v="RMD-F "/>
    <e v="#NAME?"/>
    <x v="0"/>
    <s v="río"/>
    <n v="2012"/>
    <s v="nov"/>
    <s v="BD Tropica 2017/Ramo et al 2016/Arias-Andrés 2016/Echeverría-Saenz 2016"/>
  </r>
  <r>
    <s v="P27"/>
    <x v="31"/>
    <s v="fungicida"/>
    <x v="15"/>
    <n v="0.01"/>
    <s v="URMD-CPama"/>
    <e v="#NAME?"/>
    <x v="0"/>
    <s v="río"/>
    <n v="2012"/>
    <s v="nov"/>
    <s v="BD Tropica 2017/Arias-Andrés 2016/Echeverría-Saenz 2016"/>
  </r>
  <r>
    <s v="P27"/>
    <x v="31"/>
    <s v="fungicida"/>
    <x v="15"/>
    <n v="0.05"/>
    <s v="CA-S"/>
    <e v="#NAME?"/>
    <x v="0"/>
    <s v="stream"/>
    <n v="2012"/>
    <s v="nov"/>
    <s v="BD Tropica 2017/Ramo et al 2016/Arias-Andrés 2016/Echeverría-Saenz 2016"/>
  </r>
  <r>
    <s v="P27"/>
    <x v="31"/>
    <s v="fungicida"/>
    <x v="29"/>
    <n v="0.05"/>
    <s v="URMD-CPama"/>
    <e v="#NAME?"/>
    <x v="0"/>
    <s v="río"/>
    <n v="2012"/>
    <s v="jul"/>
    <s v="BD Tropica 2017/Ramo et al 2016/Arias-Andrés 2016"/>
  </r>
  <r>
    <s v="P27"/>
    <x v="31"/>
    <s v="fungicida"/>
    <x v="29"/>
    <n v="0.05"/>
    <s v="CA-S"/>
    <e v="#NAME?"/>
    <x v="0"/>
    <s v="stream"/>
    <n v="2011"/>
    <s v="jun"/>
    <s v="BD Tropica 2017/Ramo et al 2016/Arias-Andrés 2016"/>
  </r>
  <r>
    <s v="P27"/>
    <x v="31"/>
    <s v="fungicida"/>
    <x v="29"/>
    <n v="0.05"/>
    <s v="CA-S"/>
    <e v="#NAME?"/>
    <x v="0"/>
    <s v="stream"/>
    <n v="2012"/>
    <s v="oct"/>
    <s v="BD Tropica 2017/Ramo et al 2016/Arias-Andrés 2016/Echeverría-Saenz 2016"/>
  </r>
  <r>
    <s v="P27"/>
    <x v="31"/>
    <s v="fungicida"/>
    <x v="29"/>
    <n v="0.05"/>
    <s v="FC-MAD-02"/>
    <e v="#NAME?"/>
    <x v="0"/>
    <s v="NI"/>
    <n v="2016"/>
    <s v="set"/>
    <s v="DA"/>
  </r>
  <r>
    <s v="P27"/>
    <x v="31"/>
    <s v="fungicida"/>
    <x v="29"/>
    <n v="0.05"/>
    <s v="FC-MAD-02"/>
    <e v="#NAME?"/>
    <x v="0"/>
    <s v="NI"/>
    <n v="2017"/>
    <s v="feb"/>
    <s v="DA"/>
  </r>
  <r>
    <s v="P27"/>
    <x v="31"/>
    <s v="fungicida"/>
    <x v="270"/>
    <s v="NI"/>
    <s v="Pto 6 Río Jiménez Duacarí "/>
    <e v="#NAME?"/>
    <x v="0"/>
    <s v="río"/>
    <n v="2009"/>
    <s v="ago"/>
    <s v="BD Río Jiménez-CSIC/Echeverría-Sáenz 2012"/>
  </r>
  <r>
    <s v="P27"/>
    <x v="31"/>
    <s v="fungicida"/>
    <x v="35"/>
    <n v="0.05"/>
    <s v="URMD-CPama"/>
    <e v="#NAME?"/>
    <x v="0"/>
    <s v="río"/>
    <n v="2012"/>
    <s v="nov"/>
    <s v="BD Tropica 2017/Arias-Andrés 2016/Echeverría-Saenz 2016"/>
  </r>
  <r>
    <s v="P27"/>
    <x v="31"/>
    <s v="fungicida"/>
    <x v="35"/>
    <n v="0.01"/>
    <s v="CA-S"/>
    <e v="#NAME?"/>
    <x v="0"/>
    <s v="stream"/>
    <n v="2012"/>
    <s v="nov"/>
    <s v="BD Tropica 2017/Ramo et al 2016/Arias-Andrés 2016/Echeverría-Saenz 2016"/>
  </r>
  <r>
    <s v="P27"/>
    <x v="31"/>
    <s v="fungicida"/>
    <x v="18"/>
    <n v="0.01"/>
    <s v="RMD-F "/>
    <e v="#NAME?"/>
    <x v="0"/>
    <s v="río"/>
    <n v="2012"/>
    <s v="nov"/>
    <s v="BD Tropica 2017/Ramo et al 2016/Arias-Andrés 2016/Echeverría-Saenz 2016"/>
  </r>
  <r>
    <s v="P27"/>
    <x v="31"/>
    <s v="fungicida"/>
    <x v="18"/>
    <n v="0.01"/>
    <s v="CA-S"/>
    <e v="#NAME?"/>
    <x v="0"/>
    <s v="stream"/>
    <n v="2012"/>
    <s v="nov"/>
    <s v="BD Tropica 2017/Ramo et al 2016/Arias-Andrés 2016/Echeverría-Saenz 2016"/>
  </r>
  <r>
    <s v="P27"/>
    <x v="31"/>
    <s v="fungicida"/>
    <x v="271"/>
    <s v="NI"/>
    <s v="Pto 5 Río Limbo "/>
    <e v="#NAME?"/>
    <x v="0"/>
    <s v="río"/>
    <n v="2009"/>
    <s v="oct"/>
    <s v="BD Río Jiménez-CSIC/Echeverría-Sáenz 2012"/>
  </r>
  <r>
    <s v="P27"/>
    <x v="31"/>
    <s v="fungicida"/>
    <x v="10"/>
    <n v="0.01"/>
    <s v="CPama-J"/>
    <e v="#NAME?"/>
    <x v="0"/>
    <s v="canal"/>
    <n v="2012"/>
    <s v="nov"/>
    <s v="BD Tropica 2017/Ramo et al 2016/Arias-Andrés 2016/Echeverría-Saenz 2016"/>
  </r>
  <r>
    <s v="P27"/>
    <x v="31"/>
    <s v="fungicida"/>
    <x v="272"/>
    <s v="NI"/>
    <s v="Pto 5 Río Limbo "/>
    <e v="#NAME?"/>
    <x v="0"/>
    <s v="río"/>
    <n v="2009"/>
    <s v="ago"/>
    <s v="BD Río Jiménez-CSIC/Echeverría-Sáenz 2012"/>
  </r>
  <r>
    <s v="P27"/>
    <x v="31"/>
    <s v="fungicida"/>
    <x v="273"/>
    <s v="NI"/>
    <s v="Pto 4 Río Jiménez "/>
    <e v="#NAME?"/>
    <x v="0"/>
    <s v="río"/>
    <n v="2009"/>
    <s v="oct"/>
    <s v="BD Río Jiménez-CSIC/Echeverría-Sáenz 2012"/>
  </r>
  <r>
    <s v="P27"/>
    <x v="31"/>
    <s v="fungicida"/>
    <x v="71"/>
    <n v="0.05"/>
    <s v="RMD-F "/>
    <e v="#NAME?"/>
    <x v="0"/>
    <s v="río"/>
    <n v="2012"/>
    <s v="oct"/>
    <s v="BD Tropica 2017/Ramo et al 2016/Arias-Andrés 2016/Echeverría-Saenz 2016"/>
  </r>
  <r>
    <s v="P28"/>
    <x v="32"/>
    <s v="fungicida"/>
    <x v="49"/>
    <n v="0.1"/>
    <s v="CPama-J"/>
    <e v="#NAME?"/>
    <x v="0"/>
    <s v="canal"/>
    <n v="2012"/>
    <s v="set"/>
    <s v="BD Tropica 2017/Ramo et al 2016/Arias-Andrés 2016"/>
  </r>
  <r>
    <s v="P28"/>
    <x v="32"/>
    <s v="fungicida"/>
    <x v="62"/>
    <n v="0.1"/>
    <s v="CPama-J"/>
    <e v="#NAME?"/>
    <x v="0"/>
    <s v="canal"/>
    <n v="2012"/>
    <s v="feb"/>
    <s v="BD Tropica 2017/Ramo et al 2016/Arias-Andrés 2016/Echeverría-Saenz 2016"/>
  </r>
  <r>
    <s v="P28"/>
    <x v="32"/>
    <s v="fungicida"/>
    <x v="147"/>
    <n v="0.1"/>
    <s v="CPama-J"/>
    <e v="#NAME?"/>
    <x v="0"/>
    <s v="canal"/>
    <n v="2012"/>
    <s v="oct"/>
    <s v="BD Tropica 2017/Ramo et al 2016/Arias-Andrés 2016/Echeverría-Saenz 2016"/>
  </r>
  <r>
    <s v="P28"/>
    <x v="32"/>
    <s v="fungicida"/>
    <x v="42"/>
    <n v="0.1"/>
    <s v="LSM"/>
    <e v="#NAME?"/>
    <x v="0"/>
    <s v="laguna"/>
    <n v="2012"/>
    <s v="apr"/>
    <s v="BD Tropica 2017/Arias-Andrés 2016"/>
  </r>
  <r>
    <s v="P28"/>
    <x v="32"/>
    <s v="fungicida"/>
    <x v="197"/>
    <s v="NI"/>
    <s v="?"/>
    <e v="#NAME?"/>
    <x v="0"/>
    <s v="laguna"/>
    <n v="2012"/>
    <s v="?"/>
    <s v="Arias-Andrés 2016"/>
  </r>
  <r>
    <s v="P28"/>
    <x v="32"/>
    <s v="fungicida"/>
    <x v="20"/>
    <s v="NI"/>
    <s v="?"/>
    <e v="#NAME?"/>
    <x v="0"/>
    <s v="laguna"/>
    <n v="2012"/>
    <s v="?"/>
    <s v="Arias-Andrés 2016"/>
  </r>
  <r>
    <s v="P28"/>
    <x v="32"/>
    <s v="fungicida"/>
    <x v="35"/>
    <n v="0.02"/>
    <s v="URMD-CPama"/>
    <e v="#NAME?"/>
    <x v="0"/>
    <s v="río"/>
    <n v="2012"/>
    <s v="nov"/>
    <s v="BD Tropica 2017/Arias-Andrés 2016/Echeverría-Saenz 2016"/>
  </r>
  <r>
    <s v="P28"/>
    <x v="32"/>
    <s v="fungicida"/>
    <x v="35"/>
    <n v="0.02"/>
    <s v="RMD-F "/>
    <e v="#NAME?"/>
    <x v="0"/>
    <s v="río"/>
    <n v="2012"/>
    <s v="nov"/>
    <s v="BD Tropica 2017/Ramo et al 2016/Arias-Andrés 2016/Echeverría-Saenz 2016"/>
  </r>
  <r>
    <s v="P28"/>
    <x v="32"/>
    <s v="fungicida"/>
    <x v="14"/>
    <n v="0.1"/>
    <s v="URMD-CPama"/>
    <e v="#NAME?"/>
    <x v="0"/>
    <s v="río"/>
    <n v="2012"/>
    <s v="nov"/>
    <s v="BD Tropica 2017/Arias-Andrés 2016/Echeverría-Saenz 2016"/>
  </r>
  <r>
    <s v="P28"/>
    <x v="32"/>
    <s v="fungicida"/>
    <x v="58"/>
    <n v="0.1"/>
    <s v="URMD-CPama"/>
    <e v="#NAME?"/>
    <x v="0"/>
    <s v="río"/>
    <n v="2012"/>
    <s v="set"/>
    <s v="BD Tropica 2017/Ramo et al 2016/Arias-Andrés 2016"/>
  </r>
  <r>
    <s v="P28"/>
    <x v="32"/>
    <s v="fungicida"/>
    <x v="56"/>
    <n v="0.1"/>
    <s v="URMD-CPama"/>
    <e v="#NAME?"/>
    <x v="0"/>
    <s v="río"/>
    <n v="2012"/>
    <s v="feb"/>
    <s v="BD Tropica 2017/Ramo et al 2016/Arias-Andrés 2016/Echeverría-Saenz 2016"/>
  </r>
  <r>
    <s v="P28"/>
    <x v="32"/>
    <s v="fungicida"/>
    <x v="58"/>
    <n v="0.1"/>
    <s v="URMD-CPama"/>
    <e v="#NAME?"/>
    <x v="0"/>
    <s v="río"/>
    <n v="2012"/>
    <s v="oct"/>
    <s v="BD Tropica 2017/Ramo et al 2016/Arias-Andrés 2016/Echeverría-Saenz 2016"/>
  </r>
  <r>
    <s v="P28"/>
    <x v="32"/>
    <s v="fungicida"/>
    <x v="18"/>
    <n v="0.1"/>
    <s v="RMD-F "/>
    <e v="#NAME?"/>
    <x v="0"/>
    <s v="río"/>
    <n v="2012"/>
    <s v="oct"/>
    <s v="BD Tropica 2017/Ramo et al 2016/Arias-Andrés 2016/Echeverría-Saenz 2016"/>
  </r>
  <r>
    <s v="P28"/>
    <x v="32"/>
    <s v="fungicida"/>
    <x v="274"/>
    <s v="NI"/>
    <s v="Ref 2. Molino "/>
    <e v="#NAME?"/>
    <x v="0"/>
    <s v="río"/>
    <n v="2009"/>
    <s v="oct"/>
    <s v="BD Río Jiménez-CSIC/Echeverría-Sáenz 2012"/>
  </r>
  <r>
    <s v="P28"/>
    <x v="32"/>
    <s v="fungicida"/>
    <x v="275"/>
    <s v="NI"/>
    <s v="Pto 5 Río Limbo "/>
    <e v="#NAME?"/>
    <x v="0"/>
    <s v="río"/>
    <n v="2009"/>
    <s v="ago"/>
    <s v="BD Río Jiménez-CSIC/Echeverría-Sáenz 2012"/>
  </r>
  <r>
    <s v="P28"/>
    <x v="32"/>
    <s v="fungicida"/>
    <x v="276"/>
    <s v="NI"/>
    <s v="Pto 4 Río Jiménez "/>
    <e v="#NAME?"/>
    <x v="0"/>
    <s v="río"/>
    <n v="2009"/>
    <s v="ago"/>
    <s v="BD Río Jiménez-CSIC/Echeverría-Sáenz 2012"/>
  </r>
  <r>
    <s v="P28"/>
    <x v="32"/>
    <s v="fungicida"/>
    <x v="277"/>
    <s v="NI"/>
    <s v="Pto 6 Río Jiménez Duacarí "/>
    <e v="#NAME?"/>
    <x v="0"/>
    <s v="río"/>
    <n v="2009"/>
    <s v="oct"/>
    <s v="BD Río Jiménez-CSIC/Echeverría-Sáenz 2012"/>
  </r>
  <r>
    <s v="P28"/>
    <x v="32"/>
    <s v="fungicida"/>
    <x v="29"/>
    <n v="0.05"/>
    <s v="FC-MAD-03"/>
    <e v="#NAME?"/>
    <x v="0"/>
    <s v="NI"/>
    <n v="2017"/>
    <s v="feb"/>
    <s v="DA"/>
  </r>
  <r>
    <s v="P28"/>
    <x v="32"/>
    <s v="fungicida"/>
    <x v="19"/>
    <n v="0.05"/>
    <s v="FC-MAD-03"/>
    <e v="#NAME?"/>
    <x v="0"/>
    <s v="NI"/>
    <n v="2017"/>
    <s v="may"/>
    <s v="DA"/>
  </r>
  <r>
    <s v="P28"/>
    <x v="32"/>
    <s v="fungicida"/>
    <x v="137"/>
    <s v="NI"/>
    <s v="CS Palo Verde"/>
    <e v="#NAME?"/>
    <x v="1"/>
    <s v="canal"/>
    <n v="2009"/>
    <s v="ago"/>
    <s v="Mena 2014"/>
  </r>
  <r>
    <s v="P28"/>
    <x v="32"/>
    <s v="fungicida"/>
    <x v="278"/>
    <s v="NI"/>
    <s v="CVT Palo Verde"/>
    <e v="#NAME?"/>
    <x v="1"/>
    <s v="canal"/>
    <n v="2009"/>
    <s v="dic"/>
    <s v="Mena 2014"/>
  </r>
  <r>
    <s v="P28"/>
    <x v="32"/>
    <s v="fungicida"/>
    <x v="7"/>
    <s v="NI"/>
    <s v="CL Palo Verde"/>
    <e v="#NAME?"/>
    <x v="1"/>
    <s v="río"/>
    <n v="2009"/>
    <s v="ago"/>
    <s v="Mena 2014"/>
  </r>
  <r>
    <s v="P52"/>
    <x v="33"/>
    <s v="insecticida"/>
    <x v="15"/>
    <s v="NI"/>
    <s v="FC-TOR-05"/>
    <e v="#NAME?"/>
    <x v="0"/>
    <s v="NI"/>
    <n v="2016"/>
    <s v="set"/>
    <s v="DA"/>
  </r>
  <r>
    <s v="P29"/>
    <x v="34"/>
    <s v="herbicida"/>
    <x v="18"/>
    <n v="0.1"/>
    <s v="CPama-J"/>
    <e v="#NAME?"/>
    <x v="0"/>
    <s v="canal"/>
    <n v="2012"/>
    <s v="oct"/>
    <s v="BD Tropica 2017/Ramo et al 2016/Arias-Andrés 2016/Echeverría-Saenz 2016"/>
  </r>
  <r>
    <s v="P29"/>
    <x v="34"/>
    <s v="herbicida"/>
    <x v="10"/>
    <n v="0.1"/>
    <s v="URMD-CPama"/>
    <e v="#NAME?"/>
    <x v="0"/>
    <s v="río"/>
    <n v="2012"/>
    <s v="oct"/>
    <s v="BD Tropica 2017/Ramo et al 2016/Arias-Andrés 2016/Echeverría-Saenz 2016"/>
  </r>
  <r>
    <s v="P30"/>
    <x v="35"/>
    <s v="insecticida"/>
    <x v="19"/>
    <s v="NI"/>
    <s v="Plantón Arriba"/>
    <e v="#NAME?"/>
    <x v="3"/>
    <s v="quebrada"/>
    <n v="2008"/>
    <s v="ago"/>
    <s v="BD Pacayas/Fournier 2010"/>
  </r>
  <r>
    <s v="P30"/>
    <x v="35"/>
    <s v="insecticida"/>
    <x v="20"/>
    <s v="NI"/>
    <s v="Pacayas abajo"/>
    <e v="#NAME?"/>
    <x v="3"/>
    <s v="quebrada"/>
    <n v="2008"/>
    <s v="ago"/>
    <s v="BD Pacayas/Fournier 2010"/>
  </r>
  <r>
    <s v="P30"/>
    <x v="35"/>
    <s v="insecticida"/>
    <x v="20"/>
    <s v="NI"/>
    <s v="Pacayas Arriba"/>
    <e v="#NAME?"/>
    <x v="3"/>
    <s v="quebrada"/>
    <n v="2008"/>
    <s v="ago"/>
    <s v="BD Pacayas/Fournier 2010"/>
  </r>
  <r>
    <s v="P30"/>
    <x v="35"/>
    <s v="insecticida"/>
    <x v="279"/>
    <s v="NI"/>
    <s v="Pto 7 Santa Clara "/>
    <e v="#NAME?"/>
    <x v="0"/>
    <s v="río"/>
    <n v="2009"/>
    <s v="oct"/>
    <s v="BD Río Jiménez-CSIC/Echeverría-Sáenz 2012"/>
  </r>
  <r>
    <s v="P30"/>
    <x v="35"/>
    <s v="insecticida"/>
    <x v="280"/>
    <s v="NI"/>
    <s v="Ref 2. Molino "/>
    <e v="#NAME?"/>
    <x v="0"/>
    <s v="río"/>
    <n v="2009"/>
    <s v="oct"/>
    <s v="BD Río Jiménez-CSIC/Echeverría-Sáenz 2012"/>
  </r>
  <r>
    <s v="P31"/>
    <x v="36"/>
    <s v="fungicida"/>
    <x v="281"/>
    <s v="NI"/>
    <s v="Plantón abajo"/>
    <e v="#NAME?"/>
    <x v="3"/>
    <s v="quebrada"/>
    <n v="2007"/>
    <s v="ago"/>
    <s v="BD Pacayas/Fournier 2010"/>
  </r>
  <r>
    <s v="P31"/>
    <x v="36"/>
    <s v="fungicida"/>
    <x v="96"/>
    <s v="NI"/>
    <s v="Drenaje naciente Tica"/>
    <e v="#NAME?"/>
    <x v="3"/>
    <s v="quebrada"/>
    <n v="2007"/>
    <s v="ago"/>
    <s v="BD Pacayas/Fournier 2010"/>
  </r>
  <r>
    <s v="P32"/>
    <x v="37"/>
    <s v="insecticida"/>
    <x v="35"/>
    <s v="NI"/>
    <s v="Pacayas Medio"/>
    <e v="#NAME?"/>
    <x v="3"/>
    <s v="quebrada"/>
    <n v="2009"/>
    <s v="may"/>
    <s v="BD Pacayas/Fournier 2010"/>
  </r>
  <r>
    <s v="P33"/>
    <x v="38"/>
    <s v="fungicida"/>
    <x v="282"/>
    <s v="NI"/>
    <s v="Pto 5 Río Limbo "/>
    <e v="#NAME?"/>
    <x v="0"/>
    <s v="río"/>
    <n v="2009"/>
    <s v="oct"/>
    <s v="BD Río Jiménez-CSIC/Echeverría-Sáenz 2012"/>
  </r>
  <r>
    <s v="P33"/>
    <x v="38"/>
    <s v="fungicida"/>
    <x v="283"/>
    <s v="NI"/>
    <s v="Pto 4 Río Jiménez "/>
    <e v="#NAME?"/>
    <x v="0"/>
    <s v="río"/>
    <n v="2009"/>
    <s v="oct"/>
    <s v="BD Río Jiménez-CSIC/Echeverría-Sáenz 2012"/>
  </r>
  <r>
    <s v="P34"/>
    <x v="39"/>
    <s v="fungicida"/>
    <x v="22"/>
    <n v="0.01"/>
    <s v="CPama-J"/>
    <e v="#NAME?"/>
    <x v="0"/>
    <s v="canal"/>
    <n v="2012"/>
    <s v="nov"/>
    <s v="BD Tropica 2017/Ramo et al 2016/Arias-Andrés 2016/Echeverría-Saenz 2016"/>
  </r>
  <r>
    <s v="P34"/>
    <x v="39"/>
    <s v="fungicida"/>
    <x v="56"/>
    <n v="0.1"/>
    <s v="CPama-C"/>
    <e v="#NAME?"/>
    <x v="0"/>
    <s v="canal"/>
    <n v="2012"/>
    <s v="apr"/>
    <s v="BD Tropica 2017/Arias-Andrés 2016"/>
  </r>
  <r>
    <s v="P34"/>
    <x v="39"/>
    <s v="fungicida"/>
    <x v="200"/>
    <n v="0.1"/>
    <s v="CPama-J"/>
    <e v="#NAME?"/>
    <x v="0"/>
    <s v="canal"/>
    <n v="2012"/>
    <s v="set"/>
    <s v="BD Tropica 2017/Ramo et al 2016/Arias-Andrés 2016"/>
  </r>
  <r>
    <s v="P34"/>
    <x v="39"/>
    <s v="fungicida"/>
    <x v="147"/>
    <n v="0.1"/>
    <s v="CPama-J"/>
    <e v="#NAME?"/>
    <x v="0"/>
    <s v="canal"/>
    <n v="2012"/>
    <s v="apr"/>
    <s v="BD Tropica 2017/Ramo et al 2016/Arias-Andrés 2016"/>
  </r>
  <r>
    <s v="P34"/>
    <x v="39"/>
    <s v="fungicida"/>
    <x v="284"/>
    <n v="0.1"/>
    <s v="CPama-J"/>
    <e v="#NAME?"/>
    <x v="0"/>
    <s v="canal"/>
    <n v="2012"/>
    <s v="ene"/>
    <s v="BD Tropica 2017/Ramo et al 2016/Arias-Andrés 2016"/>
  </r>
  <r>
    <s v="P34"/>
    <x v="39"/>
    <s v="fungicida"/>
    <x v="34"/>
    <n v="0.1"/>
    <s v="CPama-J"/>
    <e v="#NAME?"/>
    <x v="0"/>
    <s v="canal"/>
    <n v="2011"/>
    <s v="set"/>
    <s v="BD Tropica 2017/Ramo et al 2016/Arias-Andrés 2016"/>
  </r>
  <r>
    <s v="P34"/>
    <x v="39"/>
    <s v="fungicida"/>
    <x v="285"/>
    <n v="0.1"/>
    <s v="CPama-J"/>
    <e v="#NAME?"/>
    <x v="0"/>
    <s v="canal"/>
    <n v="2012"/>
    <s v="mar"/>
    <s v="BD Tropica 2017/Ramo et al 2016/Arias-Andrés 2016/Echeverría-Saenz 2016"/>
  </r>
  <r>
    <s v="P34"/>
    <x v="39"/>
    <s v="fungicida"/>
    <x v="286"/>
    <n v="0.1"/>
    <s v="CPama-J"/>
    <e v="#NAME?"/>
    <x v="0"/>
    <s v="canal"/>
    <n v="2012"/>
    <s v="mar"/>
    <s v="BD Tropica 2017/Ramo et al 2016/Arias-Andrés 2016/Echeverría-Saenz 2016"/>
  </r>
  <r>
    <s v="P34"/>
    <x v="39"/>
    <s v="fungicida"/>
    <x v="27"/>
    <n v="0.1"/>
    <s v="CPama-J"/>
    <e v="#NAME?"/>
    <x v="0"/>
    <s v="canal"/>
    <n v="2012"/>
    <s v="feb"/>
    <s v="BD Tropica 2017/Ramo et al 2016/Arias-Andrés 2016/Echeverría-Saenz 2016"/>
  </r>
  <r>
    <s v="P34"/>
    <x v="39"/>
    <s v="fungicida"/>
    <x v="22"/>
    <n v="0.1"/>
    <s v="CPama-J"/>
    <e v="#NAME?"/>
    <x v="0"/>
    <s v="canal"/>
    <n v="2012"/>
    <s v="feb"/>
    <s v="BD Tropica 2017/Ramo et al 2016/Arias-Andrés 2016/Echeverría-Saenz 2016"/>
  </r>
  <r>
    <s v="P34"/>
    <x v="39"/>
    <s v="fungicida"/>
    <x v="14"/>
    <n v="0.1"/>
    <s v="CPama-J"/>
    <e v="#NAME?"/>
    <x v="0"/>
    <s v="canal"/>
    <n v="2012"/>
    <s v="oct"/>
    <s v="BD Tropica 2017/Ramo et al 2016/Arias-Andrés 2016/Echeverría-Saenz 2016"/>
  </r>
  <r>
    <s v="P34"/>
    <x v="39"/>
    <s v="fungicida"/>
    <x v="287"/>
    <n v="0.1"/>
    <s v="LMD"/>
    <e v="#NAME?"/>
    <x v="0"/>
    <s v="laguna"/>
    <n v="2012"/>
    <s v="apr"/>
    <s v="BD Tropica 2017/Arias-Andrés 2016"/>
  </r>
  <r>
    <s v="P34"/>
    <x v="39"/>
    <s v="fungicida"/>
    <x v="27"/>
    <n v="0.1"/>
    <s v="LSM"/>
    <e v="#NAME?"/>
    <x v="0"/>
    <s v="laguna"/>
    <n v="2012"/>
    <s v="apr"/>
    <s v="BD Tropica 2017/Arias-Andrés 2016"/>
  </r>
  <r>
    <s v="P34"/>
    <x v="39"/>
    <s v="fungicida"/>
    <x v="27"/>
    <n v="0.1"/>
    <s v="LSM"/>
    <e v="#NAME?"/>
    <x v="0"/>
    <s v="laguna"/>
    <n v="2012"/>
    <s v="apr"/>
    <s v="BD Tropica 2017/Arias-Andrés 2016"/>
  </r>
  <r>
    <s v="P34"/>
    <x v="39"/>
    <s v="fungicida"/>
    <x v="27"/>
    <n v="0.1"/>
    <s v="LMD-CJ"/>
    <e v="#NAME?"/>
    <x v="0"/>
    <s v="laguna"/>
    <n v="2012"/>
    <s v="apr"/>
    <s v="BD Tropica 2017/Arias-Andrés 2016"/>
  </r>
  <r>
    <s v="P34"/>
    <x v="39"/>
    <s v="fungicida"/>
    <x v="28"/>
    <n v="0.1"/>
    <s v="LMD-RMD "/>
    <e v="#NAME?"/>
    <x v="0"/>
    <s v="laguna"/>
    <n v="2012"/>
    <s v="apr"/>
    <s v="BD Tropica 2017/Arias-Andrés 2016"/>
  </r>
  <r>
    <s v="P34"/>
    <x v="39"/>
    <s v="fungicida"/>
    <x v="288"/>
    <n v="0.1"/>
    <s v="LMD"/>
    <e v="#NAME?"/>
    <x v="0"/>
    <s v="laguna"/>
    <n v="2012"/>
    <s v="jun"/>
    <s v="BD Tropica 2017/Arias-Andrés 2016"/>
  </r>
  <r>
    <s v="P34"/>
    <x v="39"/>
    <s v="fungicida"/>
    <x v="8"/>
    <n v="0.1"/>
    <s v="LMD-RP"/>
    <e v="#NAME?"/>
    <x v="0"/>
    <s v="laguna"/>
    <n v="2011"/>
    <s v="ago"/>
    <s v="BD Tropica 2017/Arias-Andrés 2016"/>
  </r>
  <r>
    <s v="P34"/>
    <x v="39"/>
    <s v="fungicida"/>
    <x v="58"/>
    <n v="0.1"/>
    <s v="LMD"/>
    <e v="#NAME?"/>
    <x v="0"/>
    <s v="laguna"/>
    <n v="2011"/>
    <s v="ago"/>
    <s v="BD Tropica 2017/Arias-Andrés 2016"/>
  </r>
  <r>
    <s v="P34"/>
    <x v="39"/>
    <s v="fungicida"/>
    <x v="20"/>
    <n v="0.01"/>
    <s v="URMD-CPama"/>
    <e v="#NAME?"/>
    <x v="0"/>
    <s v="río"/>
    <n v="2012"/>
    <s v="nov"/>
    <s v="BD Tropica 2017/Arias-Andrés 2016/Echeverría-Saenz 2016"/>
  </r>
  <r>
    <s v="P34"/>
    <x v="39"/>
    <s v="fungicida"/>
    <x v="154"/>
    <n v="0.01"/>
    <s v="RMD-S"/>
    <e v="#NAME?"/>
    <x v="0"/>
    <s v="río"/>
    <n v="2012"/>
    <s v="nov"/>
    <s v="BD Tropica 2017/Ramo et al 2016/Arias-Andrés 2016"/>
  </r>
  <r>
    <s v="P34"/>
    <x v="39"/>
    <s v="fungicida"/>
    <x v="62"/>
    <n v="0.01"/>
    <s v="RMD-F "/>
    <e v="#NAME?"/>
    <x v="0"/>
    <s v="río"/>
    <n v="2012"/>
    <s v="nov"/>
    <s v="BD Tropica 2017/Ramo et al 2016/Arias-Andrés 2016/Echeverría-Saenz 2016"/>
  </r>
  <r>
    <s v="P34"/>
    <x v="39"/>
    <s v="fungicida"/>
    <x v="15"/>
    <n v="0.01"/>
    <s v="RMD-F "/>
    <e v="#NAME?"/>
    <x v="0"/>
    <s v="río"/>
    <n v="2012"/>
    <s v="nov"/>
    <s v="BD Tropica 2017/Ramo et al 2016/Arias-Andrés 2016/Echeverría-Saenz 2016"/>
  </r>
  <r>
    <s v="P34"/>
    <x v="39"/>
    <s v="fungicida"/>
    <x v="27"/>
    <n v="0.1"/>
    <s v="RMD"/>
    <e v="#NAME?"/>
    <x v="0"/>
    <s v="río"/>
    <n v="2012"/>
    <s v="apr"/>
    <s v="BD Tropica 2017/Arias-Andrés 2016"/>
  </r>
  <r>
    <s v="P34"/>
    <x v="39"/>
    <s v="fungicida"/>
    <x v="28"/>
    <n v="0.1"/>
    <s v="RP"/>
    <e v="#NAME?"/>
    <x v="0"/>
    <s v="río"/>
    <n v="2012"/>
    <s v="apr"/>
    <s v="BD Tropica 2017/Arias-Andrés 2016"/>
  </r>
  <r>
    <s v="P34"/>
    <x v="39"/>
    <s v="fungicida"/>
    <x v="42"/>
    <n v="0.1"/>
    <s v="URMD-CPama"/>
    <e v="#NAME?"/>
    <x v="0"/>
    <s v="río"/>
    <n v="2012"/>
    <s v="nov"/>
    <s v="BD Tropica 2017/Arias-Andrés 2016/Echeverría-Saenz 2016"/>
  </r>
  <r>
    <s v="P34"/>
    <x v="39"/>
    <s v="fungicida"/>
    <x v="192"/>
    <n v="0.1"/>
    <s v="URMD-CPama"/>
    <e v="#NAME?"/>
    <x v="0"/>
    <s v="río"/>
    <n v="2012"/>
    <s v="apr"/>
    <s v="BD Tropica 2017/Ramo et al 2016/Arias-Andrés 2016"/>
  </r>
  <r>
    <s v="P34"/>
    <x v="39"/>
    <s v="fungicida"/>
    <x v="21"/>
    <n v="0.1"/>
    <s v="RMD-F "/>
    <e v="#NAME?"/>
    <x v="0"/>
    <s v="río"/>
    <n v="2012"/>
    <s v="apr"/>
    <s v="BD Tropica 2017/Ramo et al 2016/Arias-Andrés 2016"/>
  </r>
  <r>
    <s v="P34"/>
    <x v="39"/>
    <s v="fungicida"/>
    <x v="289"/>
    <n v="0.1"/>
    <s v="RMD-F "/>
    <e v="#NAME?"/>
    <x v="0"/>
    <s v="río"/>
    <n v="2012"/>
    <s v="ene"/>
    <s v="BD Tropica 2017/Ramo et al 2016/Arias-Andrés 2016"/>
  </r>
  <r>
    <s v="P34"/>
    <x v="39"/>
    <s v="fungicida"/>
    <x v="290"/>
    <n v="0.1"/>
    <s v="URMD-CPama"/>
    <e v="#NAME?"/>
    <x v="0"/>
    <s v="río"/>
    <n v="2012"/>
    <s v="ene"/>
    <s v="BD Tropica 2017/Ramo et al 2016/Arias-Andrés 2016"/>
  </r>
  <r>
    <s v="P34"/>
    <x v="39"/>
    <s v="fungicida"/>
    <x v="291"/>
    <n v="0.1"/>
    <s v="URMD-CPama"/>
    <e v="#NAME?"/>
    <x v="0"/>
    <s v="río"/>
    <n v="2012"/>
    <s v="set"/>
    <s v="BD Tropica 2017/Ramo et al 2016/Arias-Andrés 2016"/>
  </r>
  <r>
    <s v="P34"/>
    <x v="39"/>
    <s v="fungicida"/>
    <x v="29"/>
    <n v="0.1"/>
    <s v="RMD-F "/>
    <e v="#NAME?"/>
    <x v="0"/>
    <s v="río"/>
    <n v="2012"/>
    <s v="set"/>
    <s v="BD Tropica 2017/Ramo et al 2016/Arias-Andrés 2016"/>
  </r>
  <r>
    <s v="P34"/>
    <x v="39"/>
    <s v="fungicida"/>
    <x v="292"/>
    <n v="0.1"/>
    <s v="URMD-CPama"/>
    <e v="#NAME?"/>
    <x v="0"/>
    <s v="río"/>
    <n v="2012"/>
    <s v="mar"/>
    <s v="BD Tropica 2017/Ramo et al 2016/Arias-Andrés 2016/Echeverría-Saenz 2016"/>
  </r>
  <r>
    <s v="P34"/>
    <x v="39"/>
    <s v="fungicida"/>
    <x v="8"/>
    <n v="0.1"/>
    <s v="RMD-F "/>
    <e v="#NAME?"/>
    <x v="0"/>
    <s v="río"/>
    <n v="2011"/>
    <s v="oct"/>
    <s v="BD Tropica 2017/Ramo et al 2016/Arias-Andrés 2016/Echeverría-Saenz 2016"/>
  </r>
  <r>
    <s v="P34"/>
    <x v="39"/>
    <s v="fungicida"/>
    <x v="293"/>
    <n v="0.1"/>
    <s v="URMD-CPama"/>
    <e v="#NAME?"/>
    <x v="0"/>
    <s v="río"/>
    <n v="2012"/>
    <s v="mar"/>
    <s v="BD Tropica 2017/Ramo et al 2016/Arias-Andrés 2016/Echeverría-Saenz 2016"/>
  </r>
  <r>
    <s v="P34"/>
    <x v="39"/>
    <s v="fungicida"/>
    <x v="294"/>
    <n v="0.1"/>
    <s v="RMD-F "/>
    <e v="#NAME?"/>
    <x v="0"/>
    <s v="río"/>
    <n v="2012"/>
    <s v="mar"/>
    <s v="BD Tropica 2017/Ramo et al 2016/Arias-Andrés 2016/Echeverría-Saenz 2016"/>
  </r>
  <r>
    <s v="P34"/>
    <x v="39"/>
    <s v="fungicida"/>
    <x v="19"/>
    <n v="0.1"/>
    <s v="URMD-CPama"/>
    <e v="#NAME?"/>
    <x v="0"/>
    <s v="río"/>
    <n v="2012"/>
    <s v="feb"/>
    <s v="BD Tropica 2017/Ramo et al 2016/Arias-Andrés 2016/Echeverría-Saenz 2016"/>
  </r>
  <r>
    <s v="P34"/>
    <x v="39"/>
    <s v="fungicida"/>
    <x v="15"/>
    <n v="0.1"/>
    <s v="URMD-CPama"/>
    <e v="#NAME?"/>
    <x v="0"/>
    <s v="río"/>
    <n v="2012"/>
    <s v="feb"/>
    <s v="BD Tropica 2017/Ramo et al 2016/Arias-Andrés 2016/Echeverría-Saenz 2016"/>
  </r>
  <r>
    <s v="P34"/>
    <x v="39"/>
    <s v="fungicida"/>
    <x v="29"/>
    <n v="0.1"/>
    <s v="RMD-F "/>
    <e v="#NAME?"/>
    <x v="0"/>
    <s v="río"/>
    <n v="2012"/>
    <s v="nov"/>
    <s v="BD Tropica 2017/Ramo et al 2016/Arias-Andrés 2016/Echeverría-Saenz 2016"/>
  </r>
  <r>
    <s v="P34"/>
    <x v="39"/>
    <s v="fungicida"/>
    <x v="35"/>
    <n v="0.1"/>
    <s v="URMD-CPama"/>
    <e v="#NAME?"/>
    <x v="0"/>
    <s v="río"/>
    <n v="2012"/>
    <s v="oct"/>
    <s v="BD Tropica 2017/Ramo et al 2016/Arias-Andrés 2016/Echeverría-Saenz 2016"/>
  </r>
  <r>
    <s v="P34"/>
    <x v="39"/>
    <s v="fungicida"/>
    <x v="18"/>
    <n v="0.1"/>
    <s v="RMD-F "/>
    <e v="#NAME?"/>
    <x v="0"/>
    <s v="río"/>
    <n v="2012"/>
    <s v="oct"/>
    <s v="BD Tropica 2017/Ramo et al 2016/Arias-Andrés 2016/Echeverría-Saenz 2016"/>
  </r>
  <r>
    <s v="P34"/>
    <x v="39"/>
    <s v="fungicida"/>
    <x v="55"/>
    <n v="0.01"/>
    <s v="CA-S"/>
    <e v="#NAME?"/>
    <x v="0"/>
    <s v="stream"/>
    <n v="2012"/>
    <s v="nov"/>
    <s v="BD Tropica 2017/Ramo et al 2016/Arias-Andrés 2016/Echeverría-Saenz 2016"/>
  </r>
  <r>
    <s v="P34"/>
    <x v="39"/>
    <s v="fungicida"/>
    <x v="55"/>
    <n v="0.01"/>
    <s v="CA-S"/>
    <e v="#NAME?"/>
    <x v="0"/>
    <s v="stream"/>
    <n v="2012"/>
    <s v="nov"/>
    <s v="BD Tropica 2017/Ramo et al 2016/Arias-Andrés 2016/Echeverría-Saenz 2016"/>
  </r>
  <r>
    <s v="P34"/>
    <x v="39"/>
    <s v="fungicida"/>
    <x v="62"/>
    <n v="0.1"/>
    <s v="CA-S"/>
    <e v="#NAME?"/>
    <x v="0"/>
    <s v="stream"/>
    <n v="2011"/>
    <s v="ago"/>
    <s v="BD Tropica 2017/Arias-Andrés 2016"/>
  </r>
  <r>
    <s v="P34"/>
    <x v="39"/>
    <s v="fungicida"/>
    <x v="295"/>
    <n v="0.1"/>
    <s v="CA-S"/>
    <e v="#NAME?"/>
    <x v="0"/>
    <s v="stream"/>
    <n v="2012"/>
    <s v="feb"/>
    <s v="BD Tropica 2017/Arias-Andrés 2016/Echeverría-Saenz 2016"/>
  </r>
  <r>
    <s v="P34"/>
    <x v="39"/>
    <s v="fungicida"/>
    <x v="296"/>
    <n v="0.1"/>
    <s v="CA-S"/>
    <e v="#NAME?"/>
    <x v="0"/>
    <s v="stream"/>
    <n v="2012"/>
    <s v="ene"/>
    <s v="BD Tropica 2017/Ramo et al 2016/Arias-Andrés 2016"/>
  </r>
  <r>
    <s v="P34"/>
    <x v="39"/>
    <s v="fungicida"/>
    <x v="297"/>
    <n v="0.1"/>
    <s v="CA-S"/>
    <e v="#NAME?"/>
    <x v="0"/>
    <s v="stream"/>
    <n v="2012"/>
    <s v="set"/>
    <s v="BD Tropica 2017/Ramo et al 2016/Arias-Andrés 2016"/>
  </r>
  <r>
    <s v="P34"/>
    <x v="39"/>
    <s v="fungicida"/>
    <x v="298"/>
    <n v="0.1"/>
    <s v="CA-S"/>
    <e v="#NAME?"/>
    <x v="0"/>
    <s v="stream"/>
    <n v="2012"/>
    <s v="mar"/>
    <s v="BD Tropica 2017/Ramo et al 2016/Arias-Andrés 2016/Echeverría-Saenz 2016"/>
  </r>
  <r>
    <s v="P34"/>
    <x v="39"/>
    <s v="fungicida"/>
    <x v="12"/>
    <n v="0.1"/>
    <s v="CA-S"/>
    <e v="#NAME?"/>
    <x v="0"/>
    <s v="stream"/>
    <n v="2012"/>
    <s v="oct"/>
    <s v="BD Tropica 2017/Ramo et al 2016/Arias-Andrés 2016/Echeverría-Saenz 2016"/>
  </r>
  <r>
    <s v="P34"/>
    <x v="39"/>
    <s v="fungicida"/>
    <x v="15"/>
    <n v="0.1"/>
    <s v="CA-S"/>
    <e v="#NAME?"/>
    <x v="0"/>
    <s v="stream"/>
    <n v="2012"/>
    <s v="feb"/>
    <s v="BD Tropica 2017/Ramo et al 2016/Arias-Andrés 2016/Echeverría-Saenz 2016"/>
  </r>
  <r>
    <s v="P34"/>
    <x v="39"/>
    <s v="fungicida"/>
    <x v="35"/>
    <n v="0.1"/>
    <s v="CA-S"/>
    <e v="#NAME?"/>
    <x v="0"/>
    <s v="stream"/>
    <n v="2012"/>
    <s v="nov"/>
    <s v="BD Tropica 2017/Ramo et al 2016/Arias-Andrés 2016/Echeverría-Saenz 2016"/>
  </r>
  <r>
    <s v="P35"/>
    <x v="40"/>
    <s v="insecticida"/>
    <x v="299"/>
    <s v="NI"/>
    <s v="Ref 1 Santa Clara "/>
    <e v="#NAME?"/>
    <x v="0"/>
    <s v="río"/>
    <n v="2009"/>
    <s v="ago"/>
    <s v="BD Río Jiménez-CSIC/Echeverría-Sáenz 2012"/>
  </r>
  <r>
    <s v="P35"/>
    <x v="40"/>
    <s v="insecticida"/>
    <x v="300"/>
    <s v="NI"/>
    <s v="Pto 7 Santa Clara "/>
    <e v="#NAME?"/>
    <x v="0"/>
    <s v="río"/>
    <n v="2009"/>
    <s v="ago"/>
    <s v="BD Río Jiménez-CSIC/Echeverría-Sáenz 2012"/>
  </r>
  <r>
    <s v="P35"/>
    <x v="40"/>
    <s v="insecticida"/>
    <x v="301"/>
    <s v="NI"/>
    <s v="Pto 4 Río Jiménez "/>
    <e v="#NAME?"/>
    <x v="0"/>
    <s v="río"/>
    <n v="2009"/>
    <s v="ago"/>
    <s v="BD Río Jiménez-CSIC/Echeverría-Sáenz 2012"/>
  </r>
  <r>
    <s v="P35"/>
    <x v="40"/>
    <s v="insecticida"/>
    <x v="302"/>
    <s v="NI"/>
    <s v="Pto 7 Santa Clara "/>
    <e v="#NAME?"/>
    <x v="0"/>
    <s v="río"/>
    <n v="2009"/>
    <s v="oct"/>
    <s v="BD Río Jiménez-CSIC/Echeverría-Sáenz 2012"/>
  </r>
  <r>
    <s v="P35"/>
    <x v="40"/>
    <s v="insecticida"/>
    <x v="303"/>
    <s v="NI"/>
    <s v="Pto 6 Río Jiménez Duacarí "/>
    <e v="#NAME?"/>
    <x v="0"/>
    <s v="río"/>
    <n v="2009"/>
    <s v="oct"/>
    <s v="BD Río Jiménez-CSIC/Echeverría-Sáenz 2012"/>
  </r>
  <r>
    <s v="P35"/>
    <x v="40"/>
    <s v="insecticida"/>
    <x v="304"/>
    <s v="NI"/>
    <s v="Pto 5 Río Limbo "/>
    <e v="#NAME?"/>
    <x v="0"/>
    <s v="río"/>
    <n v="2009"/>
    <s v="ago"/>
    <s v="BD Río Jiménez-CSIC/Echeverría-Sáenz 2012"/>
  </r>
  <r>
    <s v="P35"/>
    <x v="40"/>
    <s v="insecticida"/>
    <x v="137"/>
    <s v="NI"/>
    <s v="CS Palo Verde"/>
    <e v="#NAME?"/>
    <x v="1"/>
    <s v="canal"/>
    <n v="2009"/>
    <s v="ago"/>
    <s v="Mena 2014"/>
  </r>
  <r>
    <s v="P35"/>
    <x v="40"/>
    <s v="insecticida"/>
    <x v="7"/>
    <s v="NI"/>
    <s v="CVT Palo Verde"/>
    <e v="#NAME?"/>
    <x v="1"/>
    <s v="canal"/>
    <n v="2009"/>
    <s v="dic"/>
    <s v="Mena 2014"/>
  </r>
  <r>
    <s v="P35"/>
    <x v="40"/>
    <s v="insecticida"/>
    <x v="5"/>
    <s v="NI"/>
    <s v="CS Palo Verde"/>
    <e v="#NAME?"/>
    <x v="1"/>
    <s v="canal"/>
    <n v="2009"/>
    <s v="dic"/>
    <s v="Mena 2014"/>
  </r>
  <r>
    <s v="P35"/>
    <x v="40"/>
    <s v="insecticida"/>
    <x v="5"/>
    <s v="NI"/>
    <s v="B Palo Verde"/>
    <e v="#NAME?"/>
    <x v="1"/>
    <s v="río"/>
    <n v="2009"/>
    <s v="dic"/>
    <s v="Mena 2014"/>
  </r>
  <r>
    <s v="P35"/>
    <x v="40"/>
    <s v="insecticida"/>
    <x v="5"/>
    <s v="NI"/>
    <s v="CL Palo Verde"/>
    <e v="#NAME?"/>
    <x v="1"/>
    <s v="río"/>
    <n v="2009"/>
    <s v="dic"/>
    <s v="Mena 2014"/>
  </r>
  <r>
    <s v="P36"/>
    <x v="41"/>
    <s v="fungicida"/>
    <x v="11"/>
    <s v="NI"/>
    <s v="Plantón abajo"/>
    <e v="#NAME?"/>
    <x v="3"/>
    <s v="quebrada"/>
    <n v="2007"/>
    <s v="ago"/>
    <s v="BD Pacayas/Fournier 2010"/>
  </r>
  <r>
    <s v="P37"/>
    <x v="42"/>
    <s v="fungicida"/>
    <x v="15"/>
    <n v="0.03"/>
    <s v="URMD-CPama"/>
    <e v="#NAME?"/>
    <x v="0"/>
    <s v="río"/>
    <n v="2012"/>
    <s v="nov"/>
    <s v="BD Tropica 2017/Arias-Andrés 2016/Echeverría-Saenz 2016"/>
  </r>
  <r>
    <s v="P37"/>
    <x v="42"/>
    <s v="fungicida"/>
    <x v="29"/>
    <n v="0.03"/>
    <s v="URMD-CPama"/>
    <e v="#NAME?"/>
    <x v="0"/>
    <s v="río"/>
    <n v="2012"/>
    <s v="nov"/>
    <s v="BD Tropica 2017/Arias-Andrés 2016/Echeverría-Saenz 2016"/>
  </r>
  <r>
    <s v="P37"/>
    <x v="42"/>
    <s v="fungicida"/>
    <x v="15"/>
    <n v="0.03"/>
    <s v="RMD-F "/>
    <e v="#NAME?"/>
    <x v="0"/>
    <s v="río"/>
    <n v="2012"/>
    <s v="nov"/>
    <s v="BD Tropica 2017/Ramo et al 2016/Arias-Andrés 2016/Echeverría-Saenz 2016"/>
  </r>
  <r>
    <s v="P37"/>
    <x v="42"/>
    <s v="fungicida"/>
    <x v="35"/>
    <n v="0.03"/>
    <s v="RMD-F "/>
    <e v="#NAME?"/>
    <x v="0"/>
    <s v="río"/>
    <n v="2012"/>
    <s v="nov"/>
    <s v="BD Tropica 2017/Ramo et al 2016/Arias-Andrés 2016/Echeverría-Saenz 2016"/>
  </r>
  <r>
    <s v="P37"/>
    <x v="42"/>
    <s v="fungicida"/>
    <x v="19"/>
    <n v="0.1"/>
    <s v="URMD-CPama"/>
    <e v="#NAME?"/>
    <x v="0"/>
    <s v="río"/>
    <n v="2012"/>
    <s v="nov"/>
    <s v="BD Tropica 2017/Arias-Andrés 2016/Echeverría-Saenz 2016"/>
  </r>
  <r>
    <s v="P37"/>
    <x v="42"/>
    <s v="fungicida"/>
    <x v="8"/>
    <n v="0.1"/>
    <s v="RMD-F "/>
    <e v="#NAME?"/>
    <x v="0"/>
    <s v="río"/>
    <n v="2012"/>
    <s v="set"/>
    <s v="BD Tropica 2017/Ramo et al 2016/Arias-Andrés 2016"/>
  </r>
  <r>
    <s v="P37"/>
    <x v="42"/>
    <s v="fungicida"/>
    <x v="58"/>
    <n v="0.1"/>
    <s v="URMD-CPama"/>
    <e v="#NAME?"/>
    <x v="0"/>
    <s v="río"/>
    <n v="2012"/>
    <s v="set"/>
    <s v="BD Tropica 2017/Ramo et al 2016/Arias-Andrés 2016"/>
  </r>
  <r>
    <s v="P37"/>
    <x v="42"/>
    <s v="fungicida"/>
    <x v="27"/>
    <n v="0.1"/>
    <s v="RMD-F "/>
    <e v="#NAME?"/>
    <x v="0"/>
    <s v="río"/>
    <n v="2011"/>
    <s v="oct"/>
    <s v="BD Tropica 2017/Ramo et al 2016/Arias-Andrés 2016/Echeverría-Saenz 2016"/>
  </r>
  <r>
    <s v="P37"/>
    <x v="42"/>
    <s v="fungicida"/>
    <x v="27"/>
    <n v="0.1"/>
    <s v="URMD-CPama"/>
    <e v="#NAME?"/>
    <x v="0"/>
    <s v="río"/>
    <n v="2011"/>
    <s v="oct"/>
    <s v="BD Tropica 2017/Ramo et al 2016/Arias-Andrés 2016/Echeverría-Saenz 2016"/>
  </r>
  <r>
    <s v="P37"/>
    <x v="42"/>
    <s v="fungicida"/>
    <x v="28"/>
    <n v="0.1"/>
    <s v="RMD-F "/>
    <e v="#NAME?"/>
    <x v="0"/>
    <s v="río"/>
    <n v="2012"/>
    <s v="nov"/>
    <s v="BD Tropica 2017/Ramo et al 2016/Arias-Andrés 2016/Echeverría-Saenz 2016"/>
  </r>
  <r>
    <s v="P37"/>
    <x v="42"/>
    <s v="fungicida"/>
    <x v="14"/>
    <n v="0.1"/>
    <s v="RMD-F "/>
    <e v="#NAME?"/>
    <x v="0"/>
    <s v="río"/>
    <n v="2012"/>
    <s v="oct"/>
    <s v="BD Tropica 2017/Ramo et al 2016/Arias-Andrés 2016/Echeverría-Saenz 2016"/>
  </r>
  <r>
    <s v="P37"/>
    <x v="42"/>
    <s v="fungicida"/>
    <x v="15"/>
    <n v="0.1"/>
    <s v="URMD-CPama"/>
    <e v="#NAME?"/>
    <x v="0"/>
    <s v="río"/>
    <n v="2012"/>
    <s v="oct"/>
    <s v="BD Tropica 2017/Ramo et al 2016/Arias-Andrés 2016/Echeverría-Saenz 2016"/>
  </r>
  <r>
    <s v="P37"/>
    <x v="42"/>
    <s v="fungicida"/>
    <x v="305"/>
    <s v="NI"/>
    <s v="Pto 5 Río Limbo "/>
    <e v="#NAME?"/>
    <x v="0"/>
    <s v="río"/>
    <n v="2009"/>
    <s v="oct"/>
    <s v="BD Río Jiménez-CSIC/Echeverría-Sáenz 2012"/>
  </r>
  <r>
    <s v="P37"/>
    <x v="42"/>
    <s v="fungicida"/>
    <x v="14"/>
    <n v="0.03"/>
    <s v="CA-S"/>
    <e v="#NAME?"/>
    <x v="0"/>
    <s v="stream"/>
    <n v="2012"/>
    <s v="nov"/>
    <s v="BD Tropica 2017/Ramo et al 2016/Arias-Andrés 2016/Echeverría-Saenz 2016"/>
  </r>
  <r>
    <s v="P37"/>
    <x v="42"/>
    <s v="fungicida"/>
    <x v="14"/>
    <n v="0.03"/>
    <s v="CA-S"/>
    <e v="#NAME?"/>
    <x v="0"/>
    <s v="stream"/>
    <n v="2012"/>
    <s v="nov"/>
    <s v="BD Tropica 2017/Ramo et al 2016/Arias-Andrés 2016/Echeverría-Saenz 2016"/>
  </r>
  <r>
    <s v="P37"/>
    <x v="42"/>
    <s v="fungicida"/>
    <x v="144"/>
    <n v="0.1"/>
    <s v="CA-S"/>
    <e v="#NAME?"/>
    <x v="0"/>
    <s v="stream"/>
    <n v="2012"/>
    <s v="set"/>
    <s v="BD Tropica 2017/Ramo et al 2016/Arias-Andrés 2016"/>
  </r>
  <r>
    <s v="P37"/>
    <x v="42"/>
    <s v="fungicida"/>
    <x v="148"/>
    <n v="0.1"/>
    <s v="CA-S"/>
    <e v="#NAME?"/>
    <x v="0"/>
    <s v="stream"/>
    <n v="2012"/>
    <s v="nov"/>
    <s v="BD Tropica 2017/Ramo et al 2016/Arias-Andrés 2016/Echeverría-Saenz 2016"/>
  </r>
  <r>
    <s v="P37"/>
    <x v="42"/>
    <s v="fungicida"/>
    <x v="42"/>
    <n v="0.1"/>
    <s v="CA-S"/>
    <e v="#NAME?"/>
    <x v="0"/>
    <s v="stream"/>
    <n v="2012"/>
    <s v="oct"/>
    <s v="BD Tropica 2017/Ramo et al 2016/Arias-Andrés 2016/Echeverría-Saenz 2016"/>
  </r>
  <r>
    <s v="P37"/>
    <x v="42"/>
    <s v="fungicida"/>
    <x v="14"/>
    <n v="0.05"/>
    <s v="FC-MAD-02"/>
    <e v="#NAME?"/>
    <x v="0"/>
    <s v="NI"/>
    <n v="2016"/>
    <s v="set"/>
    <s v="DA"/>
  </r>
  <r>
    <s v="P37"/>
    <x v="42"/>
    <s v="fungicida"/>
    <x v="14"/>
    <n v="0.05"/>
    <s v="FC-REV-11"/>
    <e v="#NAME?"/>
    <x v="0"/>
    <s v="NI"/>
    <n v="2017"/>
    <s v="may"/>
    <s v="DA"/>
  </r>
  <r>
    <s v="P37"/>
    <x v="42"/>
    <s v="fungicida"/>
    <x v="69"/>
    <n v="0.2"/>
    <s v="empacadora"/>
    <e v="#NAME?"/>
    <x v="2"/>
    <s v="río"/>
    <n v="2011"/>
    <s v="may"/>
    <s v="BD Cri-Caño Negro; Fournier 2017_x000a_"/>
  </r>
  <r>
    <s v="P38"/>
    <x v="43"/>
    <s v="fungicida"/>
    <x v="69"/>
    <s v="NI"/>
    <s v="Plantón abajo"/>
    <e v="#NAME?"/>
    <x v="3"/>
    <s v="quebrada"/>
    <n v="2007"/>
    <s v="ago"/>
    <s v="BD Pacayas/Fournier 2010"/>
  </r>
  <r>
    <s v="P38"/>
    <x v="43"/>
    <s v="fungicida"/>
    <x v="49"/>
    <s v="NI"/>
    <s v="Plantón Arriba"/>
    <e v="#NAME?"/>
    <x v="3"/>
    <s v="quebrada"/>
    <n v="2007"/>
    <s v="may"/>
    <s v="BD Pacayas/Fournier 2010"/>
  </r>
  <r>
    <s v="P38"/>
    <x v="43"/>
    <s v="fungicida"/>
    <x v="66"/>
    <s v="NI"/>
    <s v="Pacayas Medio"/>
    <e v="#NAME?"/>
    <x v="3"/>
    <s v="quebrada"/>
    <n v="2008"/>
    <s v="ago"/>
    <s v="BD Pacayas/Fournier 2010"/>
  </r>
  <r>
    <s v="P38"/>
    <x v="43"/>
    <s v="fungicida"/>
    <x v="8"/>
    <s v="NI"/>
    <s v="Plantón medio"/>
    <e v="#NAME?"/>
    <x v="3"/>
    <s v="quebrada"/>
    <n v="2007"/>
    <s v="may"/>
    <s v="BD Pacayas/Fournier 2010"/>
  </r>
  <r>
    <s v="P38"/>
    <x v="43"/>
    <s v="fungicida"/>
    <x v="22"/>
    <s v="NI"/>
    <s v="Pacayas abajo"/>
    <e v="#NAME?"/>
    <x v="3"/>
    <s v="quebrada"/>
    <n v="2007"/>
    <s v="ago"/>
    <s v="BD Pacayas/Fournier 2010"/>
  </r>
  <r>
    <s v="P38"/>
    <x v="43"/>
    <s v="fungicida"/>
    <x v="19"/>
    <s v="NI"/>
    <s v="Plantón Arriba"/>
    <e v="#NAME?"/>
    <x v="3"/>
    <s v="quebrada"/>
    <n v="2008"/>
    <s v="may"/>
    <s v="BD Pacayas/Fournier 2010"/>
  </r>
  <r>
    <s v="P38"/>
    <x v="43"/>
    <s v="fungicida"/>
    <x v="20"/>
    <s v="NI"/>
    <s v="Plantón Arriba"/>
    <e v="#NAME?"/>
    <x v="3"/>
    <s v="quebrada"/>
    <n v="2009"/>
    <s v="nov"/>
    <s v="BD Pacayas/Fournier 2010"/>
  </r>
  <r>
    <s v="P38"/>
    <x v="43"/>
    <s v="fungicida"/>
    <x v="20"/>
    <s v="NI"/>
    <s v="Plantón medio"/>
    <e v="#NAME?"/>
    <x v="3"/>
    <s v="quebrada"/>
    <n v="2008"/>
    <s v="ago"/>
    <s v="BD Pacayas/Fournier 2010"/>
  </r>
  <r>
    <s v="P38"/>
    <x v="43"/>
    <s v="fungicida"/>
    <x v="14"/>
    <s v="NI"/>
    <s v="Plantón abajo"/>
    <e v="#NAME?"/>
    <x v="3"/>
    <s v="quebrada"/>
    <n v="2007"/>
    <s v="may"/>
    <s v="BD Pacayas/Fournier 2010"/>
  </r>
  <r>
    <s v="P38"/>
    <x v="43"/>
    <s v="fungicida"/>
    <x v="15"/>
    <s v="NI"/>
    <s v="Plantón abajo"/>
    <e v="#NAME?"/>
    <x v="3"/>
    <s v="quebrada"/>
    <n v="2008"/>
    <s v="ago"/>
    <s v="BD Pacayas/Fournier 2010"/>
  </r>
  <r>
    <s v="P38"/>
    <x v="43"/>
    <s v="fungicida"/>
    <x v="29"/>
    <s v="NI"/>
    <s v="Pacayas abajo"/>
    <e v="#NAME?"/>
    <x v="3"/>
    <s v="quebrada"/>
    <n v="2008"/>
    <s v="ago"/>
    <s v="BD Pacayas/Fournier 2010"/>
  </r>
  <r>
    <s v="P38"/>
    <x v="43"/>
    <s v="fungicida"/>
    <x v="29"/>
    <s v="NI"/>
    <s v="Plantón Arriba"/>
    <e v="#NAME?"/>
    <x v="3"/>
    <s v="quebrada"/>
    <n v="2007"/>
    <s v="nov"/>
    <s v="BD Pacayas/Fournier 2010"/>
  </r>
  <r>
    <s v="P38"/>
    <x v="43"/>
    <s v="fungicida"/>
    <x v="18"/>
    <s v="NI"/>
    <s v="Plantón medio"/>
    <e v="#NAME?"/>
    <x v="3"/>
    <s v="quebrada"/>
    <n v="2008"/>
    <s v="may"/>
    <s v="BD Pacayas/Fournier 2010"/>
  </r>
  <r>
    <s v="P38"/>
    <x v="43"/>
    <s v="fungicida"/>
    <x v="10"/>
    <s v="NI"/>
    <s v="Drenaje naciente Tica"/>
    <e v="#NAME?"/>
    <x v="3"/>
    <s v="quebrada"/>
    <n v="2007"/>
    <s v="nov"/>
    <s v="BD Pacayas/Fournier 2010"/>
  </r>
  <r>
    <s v="P38"/>
    <x v="43"/>
    <s v="fungicida"/>
    <x v="10"/>
    <s v="NI"/>
    <s v="Drenaje naciente Tica"/>
    <e v="#NAME?"/>
    <x v="3"/>
    <s v="quebrada"/>
    <n v="2008"/>
    <s v="ago"/>
    <s v="BD Pacayas/Fournier 2010"/>
  </r>
  <r>
    <s v="P38"/>
    <x v="43"/>
    <s v="fungicida"/>
    <x v="10"/>
    <s v="NI"/>
    <s v="Pacayas medio"/>
    <e v="#NAME?"/>
    <x v="3"/>
    <s v="quebrada"/>
    <n v="2007"/>
    <s v="nov"/>
    <s v="BD Pacayas/Fournier 2010"/>
  </r>
  <r>
    <s v="P38"/>
    <x v="43"/>
    <s v="fungicida"/>
    <x v="10"/>
    <s v="NI"/>
    <s v="Plantón abajo"/>
    <e v="#NAME?"/>
    <x v="3"/>
    <s v="quebrada"/>
    <n v="2008"/>
    <s v="may"/>
    <s v="BD Pacayas/Fournier 2010"/>
  </r>
  <r>
    <s v="P38"/>
    <x v="43"/>
    <s v="fungicida"/>
    <x v="10"/>
    <s v="NI"/>
    <s v="Plantón Arriba"/>
    <e v="#NAME?"/>
    <x v="3"/>
    <s v="quebrada"/>
    <n v="2009"/>
    <s v="feb"/>
    <s v="BD Pacayas/Fournier 2010"/>
  </r>
  <r>
    <s v="P38"/>
    <x v="43"/>
    <s v="fungicida"/>
    <x v="10"/>
    <s v="NI"/>
    <s v="Plantón medio"/>
    <e v="#NAME?"/>
    <x v="3"/>
    <s v="quebrada"/>
    <n v="2009"/>
    <s v="feb"/>
    <s v="BD Pacayas/Fournier 2010"/>
  </r>
  <r>
    <s v="P38"/>
    <x v="43"/>
    <s v="fungicida"/>
    <x v="71"/>
    <s v="NI"/>
    <s v="Pacayas abajo"/>
    <e v="#NAME?"/>
    <x v="3"/>
    <s v="quebrada"/>
    <n v="2007"/>
    <s v="nov"/>
    <s v="BD Pacayas/Fournier 2010"/>
  </r>
  <r>
    <s v="P38"/>
    <x v="43"/>
    <s v="fungicida"/>
    <x v="71"/>
    <s v="NI"/>
    <s v="Pacayas Arriba"/>
    <e v="#NAME?"/>
    <x v="3"/>
    <s v="quebrada"/>
    <n v="2008"/>
    <s v="feb"/>
    <s v="BD Pacayas/Fournier 2010"/>
  </r>
  <r>
    <s v="P38"/>
    <x v="43"/>
    <s v="fungicida"/>
    <x v="71"/>
    <s v="NI"/>
    <s v="Plantón abajo"/>
    <e v="#NAME?"/>
    <x v="3"/>
    <s v="quebrada"/>
    <n v="2007"/>
    <s v="nov"/>
    <s v="BD Pacayas/Fournier 2010"/>
  </r>
  <r>
    <s v="P38"/>
    <x v="43"/>
    <s v="fungicida"/>
    <x v="71"/>
    <s v="NI"/>
    <s v="Plantón Arriba"/>
    <e v="#NAME?"/>
    <x v="3"/>
    <s v="quebrada"/>
    <n v="2008"/>
    <s v="ago"/>
    <s v="BD Pacayas/Fournier 2010"/>
  </r>
  <r>
    <s v="P38"/>
    <x v="43"/>
    <s v="fungicida"/>
    <x v="71"/>
    <s v="NI"/>
    <s v="Plantón medio"/>
    <e v="#NAME?"/>
    <x v="3"/>
    <s v="quebrada"/>
    <n v="2007"/>
    <s v="nov"/>
    <s v="BD Pacayas/Fournier 2010"/>
  </r>
  <r>
    <s v="P53"/>
    <x v="44"/>
    <s v="fungicida"/>
    <x v="29"/>
    <n v="0.05"/>
    <s v="FC-PAC-05"/>
    <e v="#NAME?"/>
    <x v="0"/>
    <s v="NI"/>
    <n v="2017"/>
    <s v="may"/>
    <s v="DA"/>
  </r>
  <r>
    <s v="P39"/>
    <x v="45"/>
    <s v="fungicida"/>
    <x v="27"/>
    <s v="NI"/>
    <s v="Plantón Arriba"/>
    <e v="#NAME?"/>
    <x v="3"/>
    <s v="quebrada"/>
    <n v="2009"/>
    <s v="nov"/>
    <s v="BD Pacayas/Fournier 2010"/>
  </r>
  <r>
    <s v="P39"/>
    <x v="45"/>
    <s v="fungicida"/>
    <x v="66"/>
    <n v="0.2"/>
    <s v="CPama-J"/>
    <e v="#NAME?"/>
    <x v="0"/>
    <s v="canal"/>
    <n v="2012"/>
    <s v="feb"/>
    <s v="BD Tropica 2017/Ramo et al 2016/Arias-Andrés 2016/Echeverría-Saenz 2016"/>
  </r>
  <r>
    <s v="P39"/>
    <x v="45"/>
    <s v="fungicida"/>
    <x v="148"/>
    <n v="0.2"/>
    <s v="CPama-J"/>
    <e v="#NAME?"/>
    <x v="0"/>
    <s v="canal"/>
    <n v="2012"/>
    <s v="feb"/>
    <s v="BD Tropica 2017/Ramo et al 2016/Arias-Andrés 2016/Echeverría-Saenz 2016"/>
  </r>
  <r>
    <s v="P39"/>
    <x v="45"/>
    <s v="fungicida"/>
    <x v="49"/>
    <n v="0.2"/>
    <s v="RMD-F "/>
    <e v="#NAME?"/>
    <x v="0"/>
    <s v="río"/>
    <n v="2011"/>
    <s v="oct"/>
    <s v="BD Tropica 2017/Ramo et al 2016/Arias-Andrés 2016/Echeverría-Saenz 2016"/>
  </r>
  <r>
    <s v="P39"/>
    <x v="45"/>
    <s v="fungicida"/>
    <x v="25"/>
    <n v="0.2"/>
    <s v="URMD-CPama"/>
    <e v="#NAME?"/>
    <x v="0"/>
    <s v="río"/>
    <n v="2011"/>
    <s v="oct"/>
    <s v="BD Tropica 2017/Ramo et al 2016/Arias-Andrés 2016/Echeverría-Saenz 2016"/>
  </r>
  <r>
    <s v="P39"/>
    <x v="45"/>
    <s v="fungicida"/>
    <x v="15"/>
    <n v="0.2"/>
    <s v="RMD-F "/>
    <e v="#NAME?"/>
    <x v="0"/>
    <s v="río"/>
    <n v="2012"/>
    <s v="oct"/>
    <s v="BD Tropica 2017/Ramo et al 2016/Arias-Andrés 2016/Echeverría-Saenz 2016"/>
  </r>
  <r>
    <s v="P39"/>
    <x v="45"/>
    <s v="fungicida"/>
    <x v="15"/>
    <n v="0.2"/>
    <s v="URMD-CPama"/>
    <e v="#NAME?"/>
    <x v="0"/>
    <s v="río"/>
    <n v="2012"/>
    <s v="oct"/>
    <s v="BD Tropica 2017/Ramo et al 2016/Arias-Andrés 2016/Echeverría-Saenz 2016"/>
  </r>
  <r>
    <s v="P39"/>
    <x v="45"/>
    <s v="fungicida"/>
    <x v="147"/>
    <n v="0.2"/>
    <s v="CA-S"/>
    <e v="#NAME?"/>
    <x v="0"/>
    <s v="stream"/>
    <n v="2012"/>
    <s v="oct"/>
    <s v="BD Tropica 2017/Ramo et al 2016/Arias-Andrés 2016/Echeverría-Saenz 2016"/>
  </r>
  <r>
    <s v="P39"/>
    <x v="45"/>
    <s v="fungicida"/>
    <x v="14"/>
    <n v="0.05"/>
    <s v="FC-MAD-02"/>
    <e v="#NAME?"/>
    <x v="0"/>
    <s v="NI"/>
    <n v="2016"/>
    <s v="set"/>
    <s v="DA"/>
  </r>
  <r>
    <s v="P40"/>
    <x v="46"/>
    <s v="fungicida"/>
    <x v="71"/>
    <s v="NI"/>
    <s v="Plantón abajo"/>
    <e v="#NAME?"/>
    <x v="3"/>
    <s v="quebrada"/>
    <n v="2007"/>
    <s v="ago"/>
    <s v="BD Pacayas/Fournier 2010"/>
  </r>
  <r>
    <s v="P41"/>
    <x v="47"/>
    <s v="insecticida"/>
    <x v="29"/>
    <n v="0.01"/>
    <s v="CPama-J"/>
    <e v="#NAME?"/>
    <x v="0"/>
    <s v="canal"/>
    <n v="2012"/>
    <s v="nov"/>
    <s v="BD Tropica 2017/Ramo et al 2016/Arias-Andrés 2016/Echeverría-Saenz 2016"/>
  </r>
  <r>
    <s v="P41"/>
    <x v="47"/>
    <s v="insecticida"/>
    <x v="34"/>
    <n v="0.05"/>
    <s v="Cbananera"/>
    <e v="#NAME?"/>
    <x v="0"/>
    <s v="canal"/>
    <n v="2012"/>
    <s v="jun"/>
    <s v="BD Tropica 2017/Arias-Andrés 2016"/>
  </r>
  <r>
    <s v="P41"/>
    <x v="47"/>
    <s v="insecticida"/>
    <x v="58"/>
    <n v="0.05"/>
    <s v="Cbananera"/>
    <e v="#NAME?"/>
    <x v="0"/>
    <s v="canal"/>
    <n v="2012"/>
    <s v="jun"/>
    <s v="BD Tropica 2017/Arias-Andrés 2016"/>
  </r>
  <r>
    <s v="P41"/>
    <x v="47"/>
    <s v="insecticida"/>
    <x v="19"/>
    <n v="0.05"/>
    <s v="Puente Goschen"/>
    <e v="#NAME?"/>
    <x v="0"/>
    <s v="canal"/>
    <n v="2010"/>
    <s v="feb"/>
    <s v="BD Tropica 2017/Arias-Andrés 2016"/>
  </r>
  <r>
    <s v="P41"/>
    <x v="47"/>
    <s v="insecticida"/>
    <x v="14"/>
    <n v="0.05"/>
    <s v="Cbananera"/>
    <e v="#NAME?"/>
    <x v="0"/>
    <s v="canal"/>
    <n v="2010"/>
    <s v="feb"/>
    <s v="BD Tropica 2017/Arias-Andrés 2016"/>
  </r>
  <r>
    <s v="P41"/>
    <x v="47"/>
    <s v="insecticida"/>
    <x v="306"/>
    <s v="NI"/>
    <s v="Pto 5 Río Limbo "/>
    <e v="#NAME?"/>
    <x v="0"/>
    <s v="río"/>
    <n v="2009"/>
    <s v="oct"/>
    <s v="BD Río Jiménez-CSIC/Echeverría-Sáenz 2012"/>
  </r>
  <r>
    <s v="P41"/>
    <x v="47"/>
    <s v="insecticida"/>
    <x v="307"/>
    <s v="NI"/>
    <s v="Pto 4 Río Jiménez "/>
    <e v="#NAME?"/>
    <x v="0"/>
    <s v="río"/>
    <n v="2009"/>
    <s v="oct"/>
    <s v="BD Río Jiménez-CSIC/Echeverría-Sáenz 2012"/>
  </r>
  <r>
    <s v="P41"/>
    <x v="47"/>
    <s v="insecticida"/>
    <x v="308"/>
    <s v="NI"/>
    <s v="Ref 1 Santa Clara "/>
    <e v="#NAME?"/>
    <x v="0"/>
    <s v="río"/>
    <n v="2009"/>
    <s v="oct"/>
    <s v="BD Río Jiménez-CSIC/Echeverría-Sáenz 2012"/>
  </r>
  <r>
    <s v="P41"/>
    <x v="47"/>
    <s v="insecticida"/>
    <x v="309"/>
    <s v="NI"/>
    <s v="Cana Sixaola"/>
    <e v="#NAME?"/>
    <x v="0"/>
    <s v="río"/>
    <s v="?"/>
    <s v="?"/>
    <s v="Polidoro 2016"/>
  </r>
  <r>
    <s v="P42"/>
    <x v="48"/>
    <s v="herbicida"/>
    <x v="10"/>
    <s v="NI"/>
    <s v="Plantón abajo"/>
    <e v="#NAME?"/>
    <x v="3"/>
    <s v="quebrada"/>
    <n v="2007"/>
    <s v="ago"/>
    <s v="BD Pacayas/Fournier 2010"/>
  </r>
  <r>
    <s v="P42"/>
    <x v="48"/>
    <s v="herbicida"/>
    <x v="18"/>
    <n v="0.01"/>
    <s v="RMD-F "/>
    <e v="#NAME?"/>
    <x v="0"/>
    <s v="río"/>
    <n v="2012"/>
    <s v="nov"/>
    <s v="BD Tropica 2017/Ramo et al 2016/Arias-Andrés 2016/Echeverría-Saenz 2016"/>
  </r>
  <r>
    <s v="P42"/>
    <x v="48"/>
    <s v="herbicida"/>
    <x v="71"/>
    <n v="0.03"/>
    <s v="RMD-F "/>
    <e v="#NAME?"/>
    <x v="0"/>
    <s v="río"/>
    <n v="2012"/>
    <s v="oct"/>
    <s v="BD Tropica 2017/Ramo et al 2016/Arias-Andrés 2016/Echeverría-Saenz 2016"/>
  </r>
  <r>
    <s v="P42"/>
    <x v="48"/>
    <s v="herbicida"/>
    <x v="20"/>
    <n v="0.03"/>
    <s v="CA-S"/>
    <e v="#NAME?"/>
    <x v="0"/>
    <s v="stream"/>
    <n v="2012"/>
    <s v="nov"/>
    <s v="BD Tropica 2017/Ramo et al 2016/Arias-Andrés 2016/Echeverría-Saenz 2016"/>
  </r>
  <r>
    <s v="P42"/>
    <x v="48"/>
    <s v="herbicida"/>
    <x v="10"/>
    <n v="0.03"/>
    <s v="CA-S"/>
    <e v="#NAME?"/>
    <x v="0"/>
    <s v="stream"/>
    <n v="2012"/>
    <s v="oct"/>
    <s v="BD Tropica 2017/Ramo et al 2016/Arias-Andrés 2016/Echeverría-Saenz 2016"/>
  </r>
  <r>
    <s v="P42"/>
    <x v="48"/>
    <s v="herbicida"/>
    <x v="56"/>
    <n v="0.05"/>
    <s v="FC-MAD-02"/>
    <e v="#NAME?"/>
    <x v="0"/>
    <s v="NI"/>
    <n v="2017"/>
    <s v="may"/>
    <s v="DA"/>
  </r>
  <r>
    <s v="P42"/>
    <x v="48"/>
    <s v="herbicida"/>
    <x v="310"/>
    <s v="NI"/>
    <s v="CS Palo Verde"/>
    <e v="#NAME?"/>
    <x v="1"/>
    <s v="canal"/>
    <n v="2009"/>
    <s v="ago"/>
    <s v="Mena 2014"/>
  </r>
  <r>
    <s v="P42"/>
    <x v="48"/>
    <s v="herbicida"/>
    <x v="311"/>
    <s v="NI"/>
    <s v="CL Palo Verde"/>
    <e v="#NAME?"/>
    <x v="1"/>
    <s v="río"/>
    <n v="2009"/>
    <s v="ago"/>
    <s v="Mena 2014"/>
  </r>
  <r>
    <s v="P43"/>
    <x v="49"/>
    <s v="fungicida"/>
    <x v="312"/>
    <s v="NI"/>
    <s v="Pto 5 Río Limbo "/>
    <e v="#NAME?"/>
    <x v="0"/>
    <s v="río"/>
    <n v="2009"/>
    <s v="oct"/>
    <s v="BD Río Jiménez-CSIC/Echeverría-Sáenz 2012"/>
  </r>
  <r>
    <s v="P43"/>
    <x v="49"/>
    <s v="fungicida"/>
    <x v="193"/>
    <n v="0.5"/>
    <s v="CA-S"/>
    <e v="#NAME?"/>
    <x v="0"/>
    <s v="stream"/>
    <n v="2012"/>
    <s v="feb"/>
    <s v="BD Tropica 2017/Ramo et al 2016/Arias-Andrés 2016/Echeverría-Saenz 2016"/>
  </r>
  <r>
    <s v="P43"/>
    <x v="49"/>
    <s v="fungicida"/>
    <x v="24"/>
    <n v="0.05"/>
    <s v="FC-MAD-02"/>
    <e v="#NAME?"/>
    <x v="0"/>
    <s v="NI"/>
    <n v="2016"/>
    <s v="set"/>
    <s v="DA"/>
  </r>
  <r>
    <s v="P43"/>
    <x v="49"/>
    <s v="fungicida"/>
    <x v="22"/>
    <n v="0.05"/>
    <s v="FC-MAD-03"/>
    <e v="#NAME?"/>
    <x v="0"/>
    <s v="NI"/>
    <n v="2016"/>
    <s v="set"/>
    <s v="DA"/>
  </r>
  <r>
    <s v="P43"/>
    <x v="49"/>
    <s v="fungicida"/>
    <x v="22"/>
    <n v="0.05"/>
    <s v="FC-MAD-02"/>
    <e v="#NAME?"/>
    <x v="0"/>
    <s v="NI"/>
    <n v="2016"/>
    <s v="nov"/>
    <s v="DA"/>
  </r>
  <r>
    <s v="P43"/>
    <x v="49"/>
    <s v="fungicida"/>
    <x v="74"/>
    <n v="0.05"/>
    <s v="FC-MAD-02"/>
    <e v="#NAME?"/>
    <x v="0"/>
    <s v="NI"/>
    <n v="2017"/>
    <s v="feb"/>
    <s v="DA"/>
  </r>
  <r>
    <s v="P43"/>
    <x v="49"/>
    <s v="fungicida"/>
    <x v="31"/>
    <n v="0.05"/>
    <s v="FC-MAD-02"/>
    <e v="#NAME?"/>
    <x v="0"/>
    <s v="NI"/>
    <n v="2017"/>
    <s v="may"/>
    <s v="DA"/>
  </r>
  <r>
    <s v="P43"/>
    <x v="49"/>
    <s v="fungicida"/>
    <x v="82"/>
    <s v="NI"/>
    <s v="FC-TOR-04"/>
    <e v="#NAME?"/>
    <x v="0"/>
    <s v="NI"/>
    <n v="2016"/>
    <s v="set"/>
    <s v="DA"/>
  </r>
  <r>
    <s v="P43"/>
    <x v="49"/>
    <s v="fungicida"/>
    <x v="79"/>
    <s v="NI"/>
    <s v="FC-TOR-05"/>
    <e v="#NAME?"/>
    <x v="0"/>
    <s v="NI"/>
    <n v="2016"/>
    <s v="set"/>
    <s v="DA"/>
  </r>
  <r>
    <s v="P43"/>
    <x v="49"/>
    <s v="fungicida"/>
    <x v="54"/>
    <s v="NI"/>
    <s v="FC-TOR-04"/>
    <e v="#NAME?"/>
    <x v="0"/>
    <s v="NI"/>
    <n v="2016"/>
    <s v="nov"/>
    <s v="DA"/>
  </r>
  <r>
    <s v="P43"/>
    <x v="49"/>
    <s v="fungicida"/>
    <x v="34"/>
    <s v="NI"/>
    <s v="FC-TOR-05"/>
    <e v="#NAME?"/>
    <x v="0"/>
    <s v="NI"/>
    <n v="2016"/>
    <s v="nov"/>
    <s v="DA"/>
  </r>
  <r>
    <s v="P43"/>
    <x v="49"/>
    <s v="fungicida"/>
    <x v="195"/>
    <s v="NI"/>
    <s v="FC-PAC-03"/>
    <e v="#NAME?"/>
    <x v="0"/>
    <s v="NI"/>
    <n v="2016"/>
    <s v="nov"/>
    <s v="DA"/>
  </r>
  <r>
    <s v="P43"/>
    <x v="49"/>
    <s v="fungicida"/>
    <x v="48"/>
    <s v="NI"/>
    <s v="FC-TOR-04"/>
    <e v="#NAME?"/>
    <x v="0"/>
    <s v="NI"/>
    <n v="2017"/>
    <s v="feb"/>
    <s v="DA"/>
  </r>
  <r>
    <s v="P43"/>
    <x v="49"/>
    <s v="fungicida"/>
    <x v="48"/>
    <s v="NI"/>
    <s v="FC-TOR-05"/>
    <e v="#NAME?"/>
    <x v="0"/>
    <s v="NI"/>
    <n v="2017"/>
    <s v="feb"/>
    <s v="DA"/>
  </r>
  <r>
    <s v="P43"/>
    <x v="49"/>
    <s v="fungicida"/>
    <x v="12"/>
    <s v="NI"/>
    <s v="FC-PAC-03"/>
    <e v="#NAME?"/>
    <x v="0"/>
    <s v="NI"/>
    <n v="2017"/>
    <s v="feb"/>
    <s v="DA"/>
  </r>
  <r>
    <s v="P44"/>
    <x v="50"/>
    <s v="fungicida"/>
    <x v="71"/>
    <s v="NI"/>
    <s v="Plantón abajo"/>
    <e v="#NAME?"/>
    <x v="3"/>
    <s v="quebrada"/>
    <n v="2007"/>
    <s v="ago"/>
    <s v="BD Pacayas/Fournier 2010"/>
  </r>
  <r>
    <s v="P45"/>
    <x v="51"/>
    <s v="fungicida"/>
    <x v="62"/>
    <n v="0.1"/>
    <s v="Pto 4 Río Jiménez "/>
    <e v="#NAME?"/>
    <x v="0"/>
    <s v="río"/>
    <n v="2009"/>
    <s v="oct"/>
    <s v="BD Río Jiménez-LAREP/Echeverría-Sáenz 2012"/>
  </r>
  <r>
    <s v="P45"/>
    <x v="51"/>
    <s v="fungicida"/>
    <x v="62"/>
    <n v="0.1"/>
    <s v="Pto 5 Río Limbo "/>
    <e v="#NAME?"/>
    <x v="0"/>
    <s v="río"/>
    <n v="2009"/>
    <s v="oct"/>
    <s v="BD Río Jiménez-LAREP/Echeverría-Sáenz 2012"/>
  </r>
  <r>
    <s v="P45"/>
    <x v="51"/>
    <s v="fungicida"/>
    <x v="27"/>
    <n v="0.1"/>
    <s v="Pto 6 Río Jiménez Duacarí "/>
    <e v="#NAME?"/>
    <x v="0"/>
    <s v="río"/>
    <n v="2009"/>
    <s v="oct"/>
    <s v="BD Río Jiménez-LAREP/Echeverría-Sáenz 2012"/>
  </r>
  <r>
    <s v="P45"/>
    <x v="51"/>
    <s v="fungicida"/>
    <x v="313"/>
    <s v="NI"/>
    <s v="Pto 6 Río Jiménez Duacarí "/>
    <e v="#NAME?"/>
    <x v="0"/>
    <s v="río"/>
    <n v="2009"/>
    <s v="ago"/>
    <s v="BD Río Jiménez-CSIC/Echeverría-Sáenz 2012"/>
  </r>
  <r>
    <s v="P45"/>
    <x v="51"/>
    <s v="fungicida"/>
    <x v="314"/>
    <s v="NI"/>
    <s v="Pto 4 Río Jiménez "/>
    <e v="#NAME?"/>
    <x v="0"/>
    <s v="río"/>
    <n v="2009"/>
    <s v="ago"/>
    <s v="BD Río Jiménez-CSIC/Echeverría-Sáenz 2012"/>
  </r>
  <r>
    <s v="P45"/>
    <x v="51"/>
    <s v="fungicida"/>
    <x v="315"/>
    <s v="NI"/>
    <s v="Pto 7 Santa Clara "/>
    <e v="#NAME?"/>
    <x v="0"/>
    <s v="río"/>
    <n v="2009"/>
    <s v="ago"/>
    <s v="BD Río Jiménez-CSIC/Echeverría-Sáenz 2012"/>
  </r>
  <r>
    <s v="P45"/>
    <x v="51"/>
    <s v="fungicida"/>
    <x v="316"/>
    <s v="NI"/>
    <s v="Pto 5 Río Limbo "/>
    <e v="#NAME?"/>
    <x v="0"/>
    <s v="río"/>
    <n v="2009"/>
    <s v="ago"/>
    <s v="BD Río Jiménez-CSIC/Echeverría-Sáenz 2012"/>
  </r>
  <r>
    <s v="P45"/>
    <x v="51"/>
    <s v="fungicida"/>
    <x v="317"/>
    <s v="NI"/>
    <s v="Ref 1 Santa Clara "/>
    <e v="#NAME?"/>
    <x v="0"/>
    <s v="río"/>
    <n v="2009"/>
    <s v="oct"/>
    <s v="BD Río Jiménez-CSIC/Echeverría-Sáenz 2012"/>
  </r>
  <r>
    <s v="P45"/>
    <x v="51"/>
    <s v="fungicida"/>
    <x v="318"/>
    <s v="NI"/>
    <s v="Pto 5 Río Limbo "/>
    <e v="#NAME?"/>
    <x v="0"/>
    <s v="río"/>
    <s v="?"/>
    <s v="?"/>
    <s v="Echeverría-Sáenz 2012"/>
  </r>
  <r>
    <s v="P45"/>
    <x v="51"/>
    <s v="fungicida"/>
    <x v="49"/>
    <s v="NI"/>
    <s v="Pto 6 Río Jiménez Duacarí "/>
    <e v="#NAME?"/>
    <x v="0"/>
    <s v="río"/>
    <s v="?"/>
    <s v="?"/>
    <s v="Echeverría-Sáenz 2012"/>
  </r>
  <r>
    <s v="P45"/>
    <x v="51"/>
    <s v="fungicida"/>
    <x v="22"/>
    <s v="NI"/>
    <s v="?"/>
    <e v="#NAME?"/>
    <x v="0"/>
    <s v="stream"/>
    <n v="2012"/>
    <s v="?"/>
    <s v="Arias-Andrés 2016"/>
  </r>
  <r>
    <s v="P45"/>
    <x v="51"/>
    <s v="fungicida"/>
    <x v="14"/>
    <n v="0.05"/>
    <s v="FC-PAC-06"/>
    <e v="#NAME?"/>
    <x v="0"/>
    <s v="NI"/>
    <n v="2016"/>
    <s v="nov"/>
    <s v="DA"/>
  </r>
  <r>
    <s v="P46"/>
    <x v="52"/>
    <s v="fungicida"/>
    <x v="14"/>
    <n v="0.1"/>
    <s v="CPama-J"/>
    <e v="#NAME?"/>
    <x v="0"/>
    <s v="canal"/>
    <n v="2009"/>
    <s v="oct"/>
    <s v="BD Tropica 2017/Arias-Andrés 2016/Diepens 2013"/>
  </r>
  <r>
    <s v="P46"/>
    <x v="52"/>
    <s v="fungicida"/>
    <x v="22"/>
    <n v="0.1"/>
    <s v="RMD-F "/>
    <e v="#NAME?"/>
    <x v="0"/>
    <s v="río"/>
    <n v="2012"/>
    <s v="nov"/>
    <s v="BD Tropica 2017/Ramo et al 2016/Arias-Andrés 2016/Echeverría-Saenz 2016"/>
  </r>
  <r>
    <s v="P46"/>
    <x v="52"/>
    <s v="fungicida"/>
    <x v="319"/>
    <s v="NI"/>
    <s v="Pto 6 Río Jiménez Duacarí "/>
    <e v="#NAME?"/>
    <x v="0"/>
    <s v="río"/>
    <n v="2009"/>
    <s v="oct"/>
    <s v="BD Río Jiménez-CSIC/Echeverría-Sáenz 2012"/>
  </r>
  <r>
    <s v="P46"/>
    <x v="52"/>
    <s v="fungicida"/>
    <x v="320"/>
    <s v="NI"/>
    <s v="Pto 4 Río Jiménez "/>
    <e v="#NAME?"/>
    <x v="0"/>
    <s v="río"/>
    <n v="2009"/>
    <s v="oct"/>
    <s v="BD Río Jiménez-CSIC/Echeverría-Sáenz 2012"/>
  </r>
  <r>
    <s v="P46"/>
    <x v="52"/>
    <s v="fungicida"/>
    <x v="321"/>
    <s v="NI"/>
    <s v="Pto 6 Río Jiménez Duacarí "/>
    <e v="#NAME?"/>
    <x v="0"/>
    <s v="río"/>
    <n v="2009"/>
    <s v="ago"/>
    <s v="BD Río Jiménez-CSIC/Echeverría-Sáenz 2012"/>
  </r>
  <r>
    <s v="P46"/>
    <x v="52"/>
    <s v="fungicida"/>
    <x v="322"/>
    <s v="NI"/>
    <s v="Pto 5 Río Limbo "/>
    <e v="#NAME?"/>
    <x v="0"/>
    <s v="río"/>
    <n v="2009"/>
    <s v="ago"/>
    <s v="BD Río Jiménez-CSIC/Echeverría-Sáenz 2012"/>
  </r>
  <r>
    <s v="P46"/>
    <x v="52"/>
    <s v="fungicida"/>
    <x v="323"/>
    <s v="NI"/>
    <s v="Pto 5 Río Limbo "/>
    <e v="#NAME?"/>
    <x v="0"/>
    <s v="río"/>
    <n v="2009"/>
    <s v="oct"/>
    <s v="BD Río Jiménez-CSIC/Echeverría-Sáenz 2012"/>
  </r>
  <r>
    <s v="P46"/>
    <x v="52"/>
    <s v="fungicida"/>
    <x v="324"/>
    <s v="NI"/>
    <s v="Pto 7 Santa Clara "/>
    <e v="#NAME?"/>
    <x v="0"/>
    <s v="río"/>
    <n v="2009"/>
    <s v="oct"/>
    <s v="BD Río Jiménez-CSIC/Echeverría-Sáenz 2012"/>
  </r>
  <r>
    <s v="P46"/>
    <x v="52"/>
    <s v="fungicida"/>
    <x v="218"/>
    <n v="0.1"/>
    <s v="CA-S"/>
    <e v="#NAME?"/>
    <x v="0"/>
    <s v="stream"/>
    <n v="2011"/>
    <s v="mar"/>
    <s v="BD Tropica 2017/Arias-Andrés 2016"/>
  </r>
  <r>
    <s v="P46"/>
    <x v="52"/>
    <s v="fungicida"/>
    <x v="27"/>
    <n v="0.1"/>
    <s v="CA-S"/>
    <e v="#NAME?"/>
    <x v="0"/>
    <s v="stream"/>
    <n v="2010"/>
    <s v="may"/>
    <s v="BD Tropica 2017/Arias-Andrés 201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Tabla dinámica1" cacheId="0" applyNumberFormats="0" applyBorderFormats="0" applyFontFormats="0" applyPatternFormats="0" applyAlignmentFormats="0" applyWidthHeightFormats="1" dataCaption="Valores" updatedVersion="4" minRefreshableVersion="3" useAutoFormatting="1" itemPrintTitles="1" createdVersion="4" indent="0" outline="1" outlineData="1" multipleFieldFilters="0" rowHeaderCaption="Plaguicidas" colHeaderCaption="Regiones">
  <location ref="A4:F59" firstHeaderRow="1" firstDataRow="2" firstDataCol="1"/>
  <pivotFields count="12">
    <pivotField showAll="0"/>
    <pivotField axis="axisRow" showAll="0">
      <items count="5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t="default"/>
      </items>
    </pivotField>
    <pivotField showAll="0"/>
    <pivotField dataField="1" showAll="0">
      <items count="326">
        <item x="309"/>
        <item x="162"/>
        <item x="95"/>
        <item x="232"/>
        <item x="308"/>
        <item x="6"/>
        <item x="4"/>
        <item x="3"/>
        <item x="231"/>
        <item x="161"/>
        <item x="280"/>
        <item x="5"/>
        <item x="160"/>
        <item x="304"/>
        <item x="136"/>
        <item x="2"/>
        <item x="303"/>
        <item x="1"/>
        <item x="278"/>
        <item x="135"/>
        <item x="302"/>
        <item x="317"/>
        <item x="128"/>
        <item x="127"/>
        <item x="277"/>
        <item x="177"/>
        <item x="159"/>
        <item x="94"/>
        <item x="301"/>
        <item x="134"/>
        <item x="300"/>
        <item x="299"/>
        <item x="0"/>
        <item x="276"/>
        <item x="7"/>
        <item x="275"/>
        <item x="158"/>
        <item x="324"/>
        <item x="93"/>
        <item x="157"/>
        <item x="137"/>
        <item x="133"/>
        <item x="117"/>
        <item x="126"/>
        <item x="106"/>
        <item x="125"/>
        <item x="132"/>
        <item x="247"/>
        <item x="323"/>
        <item x="124"/>
        <item x="322"/>
        <item x="40"/>
        <item x="129"/>
        <item x="321"/>
        <item x="246"/>
        <item x="131"/>
        <item x="39"/>
        <item x="274"/>
        <item x="123"/>
        <item x="245"/>
        <item x="105"/>
        <item x="109"/>
        <item x="230"/>
        <item x="229"/>
        <item x="320"/>
        <item x="92"/>
        <item x="71"/>
        <item x="319"/>
        <item x="153"/>
        <item x="244"/>
        <item x="176"/>
        <item x="257"/>
        <item x="130"/>
        <item x="122"/>
        <item x="72"/>
        <item x="273"/>
        <item x="307"/>
        <item x="38"/>
        <item x="264"/>
        <item x="263"/>
        <item x="272"/>
        <item x="156"/>
        <item x="10"/>
        <item x="228"/>
        <item x="98"/>
        <item x="271"/>
        <item x="70"/>
        <item x="243"/>
        <item x="310"/>
        <item x="155"/>
        <item x="37"/>
        <item x="170"/>
        <item x="18"/>
        <item x="242"/>
        <item x="138"/>
        <item x="108"/>
        <item x="241"/>
        <item x="316"/>
        <item x="169"/>
        <item x="311"/>
        <item x="35"/>
        <item x="270"/>
        <item x="17"/>
        <item x="16"/>
        <item x="260"/>
        <item x="107"/>
        <item x="29"/>
        <item x="312"/>
        <item x="315"/>
        <item x="255"/>
        <item x="15"/>
        <item x="68"/>
        <item x="305"/>
        <item x="240"/>
        <item x="175"/>
        <item x="265"/>
        <item x="174"/>
        <item x="14"/>
        <item x="33"/>
        <item x="266"/>
        <item x="149"/>
        <item x="151"/>
        <item x="283"/>
        <item x="196"/>
        <item x="314"/>
        <item x="20"/>
        <item x="252"/>
        <item x="269"/>
        <item x="67"/>
        <item x="13"/>
        <item x="186"/>
        <item x="19"/>
        <item x="146"/>
        <item x="188"/>
        <item x="168"/>
        <item x="294"/>
        <item x="22"/>
        <item x="173"/>
        <item x="282"/>
        <item x="185"/>
        <item x="12"/>
        <item x="167"/>
        <item x="172"/>
        <item x="313"/>
        <item x="58"/>
        <item x="239"/>
        <item x="293"/>
        <item x="238"/>
        <item x="150"/>
        <item x="295"/>
        <item x="34"/>
        <item x="57"/>
        <item x="284"/>
        <item x="8"/>
        <item x="256"/>
        <item x="291"/>
        <item x="11"/>
        <item x="226"/>
        <item x="225"/>
        <item x="298"/>
        <item x="290"/>
        <item x="147"/>
        <item x="288"/>
        <item x="215"/>
        <item x="42"/>
        <item x="56"/>
        <item x="279"/>
        <item x="166"/>
        <item x="237"/>
        <item x="28"/>
        <item x="221"/>
        <item x="27"/>
        <item x="32"/>
        <item x="148"/>
        <item x="292"/>
        <item x="55"/>
        <item x="289"/>
        <item x="21"/>
        <item x="236"/>
        <item x="78"/>
        <item x="66"/>
        <item x="306"/>
        <item x="220"/>
        <item x="224"/>
        <item x="54"/>
        <item x="254"/>
        <item x="79"/>
        <item x="63"/>
        <item x="152"/>
        <item x="297"/>
        <item x="53"/>
        <item x="62"/>
        <item x="223"/>
        <item x="41"/>
        <item x="214"/>
        <item x="218"/>
        <item x="192"/>
        <item x="233"/>
        <item x="144"/>
        <item x="143"/>
        <item x="52"/>
        <item x="217"/>
        <item x="9"/>
        <item x="296"/>
        <item x="190"/>
        <item x="51"/>
        <item x="171"/>
        <item x="26"/>
        <item x="222"/>
        <item x="116"/>
        <item x="65"/>
        <item x="200"/>
        <item x="213"/>
        <item x="261"/>
        <item x="154"/>
        <item x="91"/>
        <item x="235"/>
        <item x="90"/>
        <item x="25"/>
        <item x="184"/>
        <item x="100"/>
        <item x="251"/>
        <item x="50"/>
        <item x="216"/>
        <item x="286"/>
        <item x="83"/>
        <item x="287"/>
        <item x="195"/>
        <item x="49"/>
        <item x="210"/>
        <item x="187"/>
        <item x="82"/>
        <item x="77"/>
        <item x="89"/>
        <item x="64"/>
        <item x="101"/>
        <item x="234"/>
        <item x="24"/>
        <item x="48"/>
        <item x="219"/>
        <item x="164"/>
        <item x="85"/>
        <item x="47"/>
        <item x="103"/>
        <item x="193"/>
        <item x="36"/>
        <item x="31"/>
        <item x="99"/>
        <item x="285"/>
        <item x="60"/>
        <item x="75"/>
        <item x="250"/>
        <item x="248"/>
        <item x="209"/>
        <item x="102"/>
        <item x="88"/>
        <item x="183"/>
        <item x="120"/>
        <item x="199"/>
        <item x="46"/>
        <item x="81"/>
        <item x="113"/>
        <item x="69"/>
        <item x="227"/>
        <item x="267"/>
        <item x="59"/>
        <item x="73"/>
        <item x="110"/>
        <item x="45"/>
        <item x="44"/>
        <item x="208"/>
        <item x="74"/>
        <item x="104"/>
        <item x="142"/>
        <item x="318"/>
        <item x="198"/>
        <item x="163"/>
        <item x="197"/>
        <item x="182"/>
        <item x="76"/>
        <item x="207"/>
        <item x="253"/>
        <item x="80"/>
        <item x="84"/>
        <item x="96"/>
        <item x="86"/>
        <item x="141"/>
        <item x="181"/>
        <item x="180"/>
        <item x="179"/>
        <item x="97"/>
        <item x="145"/>
        <item x="87"/>
        <item x="262"/>
        <item x="30"/>
        <item x="249"/>
        <item x="206"/>
        <item x="112"/>
        <item x="201"/>
        <item x="119"/>
        <item x="43"/>
        <item x="212"/>
        <item x="178"/>
        <item x="259"/>
        <item x="205"/>
        <item x="140"/>
        <item x="114"/>
        <item x="118"/>
        <item x="139"/>
        <item x="191"/>
        <item x="121"/>
        <item x="204"/>
        <item x="194"/>
        <item x="115"/>
        <item x="203"/>
        <item x="111"/>
        <item x="281"/>
        <item x="268"/>
        <item x="23"/>
        <item x="202"/>
        <item x="258"/>
        <item x="61"/>
        <item x="211"/>
        <item x="189"/>
        <item x="165"/>
        <item t="default"/>
      </items>
    </pivotField>
    <pivotField showAll="0"/>
    <pivotField showAll="0"/>
    <pivotField showAll="0"/>
    <pivotField axis="axisCol" showAll="0">
      <items count="5">
        <item x="3"/>
        <item x="1"/>
        <item x="0"/>
        <item x="2"/>
        <item t="default"/>
      </items>
    </pivotField>
    <pivotField showAll="0"/>
    <pivotField showAll="0"/>
    <pivotField showAll="0"/>
    <pivotField showAll="0"/>
  </pivotFields>
  <rowFields count="1">
    <field x="1"/>
  </rowFields>
  <rowItems count="5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t="grand">
      <x/>
    </i>
  </rowItems>
  <colFields count="1">
    <field x="7"/>
  </colFields>
  <colItems count="5">
    <i>
      <x/>
    </i>
    <i>
      <x v="1"/>
    </i>
    <i>
      <x v="2"/>
    </i>
    <i>
      <x v="3"/>
    </i>
    <i t="grand">
      <x/>
    </i>
  </colItems>
  <dataFields count="1">
    <dataField name="Concentraciones máximas en agua (µg/l)" fld="3" subtotal="max" baseField="7" baseItem="0"/>
  </dataFields>
  <formats count="39">
    <format dxfId="39">
      <pivotArea type="origin" dataOnly="0" labelOnly="1" outline="0" fieldPosition="0"/>
    </format>
    <format dxfId="38">
      <pivotArea outline="0" collapsedLevelsAreSubtotals="1" fieldPosition="0">
        <references count="1">
          <reference field="7" count="0" selected="0"/>
        </references>
      </pivotArea>
    </format>
    <format dxfId="37">
      <pivotArea dataOnly="0" labelOnly="1" fieldPosition="0">
        <references count="1">
          <reference field="7" count="0"/>
        </references>
      </pivotArea>
    </format>
    <format dxfId="36">
      <pivotArea collapsedLevelsAreSubtotals="1" fieldPosition="0">
        <references count="2">
          <reference field="1" count="1">
            <x v="33"/>
          </reference>
          <reference field="7" count="1" selected="0">
            <x v="2"/>
          </reference>
        </references>
      </pivotArea>
    </format>
    <format dxfId="35">
      <pivotArea collapsedLevelsAreSubtotals="1" fieldPosition="0">
        <references count="2">
          <reference field="1" count="1">
            <x v="33"/>
          </reference>
          <reference field="7" count="1" selected="0">
            <x v="2"/>
          </reference>
        </references>
      </pivotArea>
    </format>
    <format dxfId="34">
      <pivotArea collapsedLevelsAreSubtotals="1" fieldPosition="0">
        <references count="2">
          <reference field="1" count="1">
            <x v="33"/>
          </reference>
          <reference field="7" count="1" selected="0">
            <x v="2"/>
          </reference>
        </references>
      </pivotArea>
    </format>
    <format dxfId="33">
      <pivotArea collapsedLevelsAreSubtotals="1" fieldPosition="0">
        <references count="2">
          <reference field="1" count="25">
            <x v="28"/>
            <x v="29"/>
            <x v="30"/>
            <x v="31"/>
            <x v="32"/>
            <x v="33"/>
            <x v="34"/>
            <x v="35"/>
            <x v="36"/>
            <x v="37"/>
            <x v="38"/>
            <x v="39"/>
            <x v="40"/>
            <x v="41"/>
            <x v="42"/>
            <x v="43"/>
            <x v="44"/>
            <x v="45"/>
            <x v="46"/>
            <x v="47"/>
            <x v="48"/>
            <x v="49"/>
            <x v="50"/>
            <x v="51"/>
            <x v="52"/>
          </reference>
          <reference field="7" count="1" selected="0">
            <x v="2"/>
          </reference>
        </references>
      </pivotArea>
    </format>
    <format dxfId="32">
      <pivotArea collapsedLevelsAreSubtotals="1" fieldPosition="0">
        <references count="2">
          <reference field="1" count="25">
            <x v="28"/>
            <x v="29"/>
            <x v="30"/>
            <x v="31"/>
            <x v="32"/>
            <x v="33"/>
            <x v="34"/>
            <x v="35"/>
            <x v="36"/>
            <x v="37"/>
            <x v="38"/>
            <x v="39"/>
            <x v="40"/>
            <x v="41"/>
            <x v="42"/>
            <x v="43"/>
            <x v="44"/>
            <x v="45"/>
            <x v="46"/>
            <x v="47"/>
            <x v="48"/>
            <x v="49"/>
            <x v="50"/>
            <x v="51"/>
            <x v="52"/>
          </reference>
          <reference field="7" count="1" selected="0">
            <x v="2"/>
          </reference>
        </references>
      </pivotArea>
    </format>
    <format dxfId="31">
      <pivotArea collapsedLevelsAreSubtotals="1" fieldPosition="0">
        <references count="2">
          <reference field="1" count="25">
            <x v="28"/>
            <x v="29"/>
            <x v="30"/>
            <x v="31"/>
            <x v="32"/>
            <x v="33"/>
            <x v="34"/>
            <x v="35"/>
            <x v="36"/>
            <x v="37"/>
            <x v="38"/>
            <x v="39"/>
            <x v="40"/>
            <x v="41"/>
            <x v="42"/>
            <x v="43"/>
            <x v="44"/>
            <x v="45"/>
            <x v="46"/>
            <x v="47"/>
            <x v="48"/>
            <x v="49"/>
            <x v="50"/>
            <x v="51"/>
            <x v="52"/>
          </reference>
          <reference field="7" count="1" selected="0">
            <x v="2"/>
          </reference>
        </references>
      </pivotArea>
    </format>
    <format dxfId="30">
      <pivotArea collapsedLevelsAreSubtotals="1" fieldPosition="0">
        <references count="2">
          <reference field="1" count="25">
            <x v="28"/>
            <x v="29"/>
            <x v="30"/>
            <x v="31"/>
            <x v="32"/>
            <x v="33"/>
            <x v="34"/>
            <x v="35"/>
            <x v="36"/>
            <x v="37"/>
            <x v="38"/>
            <x v="39"/>
            <x v="40"/>
            <x v="41"/>
            <x v="42"/>
            <x v="43"/>
            <x v="44"/>
            <x v="45"/>
            <x v="46"/>
            <x v="47"/>
            <x v="48"/>
            <x v="49"/>
            <x v="50"/>
            <x v="51"/>
            <x v="52"/>
          </reference>
          <reference field="7" count="1" selected="0">
            <x v="2"/>
          </reference>
        </references>
      </pivotArea>
    </format>
    <format dxfId="29">
      <pivotArea collapsedLevelsAreSubtotals="1" fieldPosition="0">
        <references count="2">
          <reference field="1" count="25">
            <x v="28"/>
            <x v="29"/>
            <x v="30"/>
            <x v="31"/>
            <x v="32"/>
            <x v="33"/>
            <x v="34"/>
            <x v="35"/>
            <x v="36"/>
            <x v="37"/>
            <x v="38"/>
            <x v="39"/>
            <x v="40"/>
            <x v="41"/>
            <x v="42"/>
            <x v="43"/>
            <x v="44"/>
            <x v="45"/>
            <x v="46"/>
            <x v="47"/>
            <x v="48"/>
            <x v="49"/>
            <x v="50"/>
            <x v="51"/>
            <x v="52"/>
          </reference>
          <reference field="7" count="1" selected="0">
            <x v="2"/>
          </reference>
        </references>
      </pivotArea>
    </format>
    <format dxfId="28">
      <pivotArea collapsedLevelsAreSubtotals="1" fieldPosition="0">
        <references count="2">
          <reference field="1" count="28">
            <x v="0"/>
            <x v="1"/>
            <x v="2"/>
            <x v="3"/>
            <x v="4"/>
            <x v="5"/>
            <x v="6"/>
            <x v="7"/>
            <x v="8"/>
            <x v="9"/>
            <x v="10"/>
            <x v="11"/>
            <x v="12"/>
            <x v="13"/>
            <x v="14"/>
            <x v="15"/>
            <x v="16"/>
            <x v="17"/>
            <x v="18"/>
            <x v="19"/>
            <x v="20"/>
            <x v="21"/>
            <x v="22"/>
            <x v="23"/>
            <x v="24"/>
            <x v="25"/>
            <x v="26"/>
            <x v="27"/>
          </reference>
          <reference field="7" count="1" selected="0">
            <x v="2"/>
          </reference>
        </references>
      </pivotArea>
    </format>
    <format dxfId="27">
      <pivotArea collapsedLevelsAreSubtotals="1" fieldPosition="0">
        <references count="2">
          <reference field="1" count="28">
            <x v="0"/>
            <x v="1"/>
            <x v="2"/>
            <x v="3"/>
            <x v="4"/>
            <x v="5"/>
            <x v="6"/>
            <x v="7"/>
            <x v="8"/>
            <x v="9"/>
            <x v="10"/>
            <x v="11"/>
            <x v="12"/>
            <x v="13"/>
            <x v="14"/>
            <x v="15"/>
            <x v="16"/>
            <x v="17"/>
            <x v="18"/>
            <x v="19"/>
            <x v="20"/>
            <x v="21"/>
            <x v="22"/>
            <x v="23"/>
            <x v="24"/>
            <x v="25"/>
            <x v="26"/>
            <x v="27"/>
          </reference>
          <reference field="7" count="1" selected="0">
            <x v="2"/>
          </reference>
        </references>
      </pivotArea>
    </format>
    <format dxfId="26">
      <pivotArea collapsedLevelsAreSubtotals="1" fieldPosition="0">
        <references count="2">
          <reference field="1" count="28">
            <x v="0"/>
            <x v="1"/>
            <x v="2"/>
            <x v="3"/>
            <x v="4"/>
            <x v="5"/>
            <x v="6"/>
            <x v="7"/>
            <x v="8"/>
            <x v="9"/>
            <x v="10"/>
            <x v="11"/>
            <x v="12"/>
            <x v="13"/>
            <x v="14"/>
            <x v="15"/>
            <x v="16"/>
            <x v="17"/>
            <x v="18"/>
            <x v="19"/>
            <x v="20"/>
            <x v="21"/>
            <x v="22"/>
            <x v="23"/>
            <x v="24"/>
            <x v="25"/>
            <x v="26"/>
            <x v="27"/>
          </reference>
          <reference field="7" count="1" selected="0">
            <x v="2"/>
          </reference>
        </references>
      </pivotArea>
    </format>
    <format dxfId="25">
      <pivotArea collapsedLevelsAreSubtotals="1" fieldPosition="0">
        <references count="2">
          <reference field="1" count="28">
            <x v="0"/>
            <x v="1"/>
            <x v="2"/>
            <x v="3"/>
            <x v="4"/>
            <x v="5"/>
            <x v="6"/>
            <x v="7"/>
            <x v="8"/>
            <x v="9"/>
            <x v="10"/>
            <x v="11"/>
            <x v="12"/>
            <x v="13"/>
            <x v="14"/>
            <x v="15"/>
            <x v="16"/>
            <x v="17"/>
            <x v="18"/>
            <x v="19"/>
            <x v="20"/>
            <x v="21"/>
            <x v="22"/>
            <x v="23"/>
            <x v="24"/>
            <x v="25"/>
            <x v="26"/>
            <x v="27"/>
          </reference>
          <reference field="7" count="1" selected="0">
            <x v="2"/>
          </reference>
        </references>
      </pivotArea>
    </format>
    <format dxfId="24">
      <pivotArea collapsedLevelsAreSubtotals="1" fieldPosition="0">
        <references count="2">
          <reference field="1" count="1">
            <x v="42"/>
          </reference>
          <reference field="7" count="1" selected="0">
            <x v="3"/>
          </reference>
        </references>
      </pivotArea>
    </format>
    <format dxfId="23">
      <pivotArea collapsedLevelsAreSubtotals="1" fieldPosition="0">
        <references count="2">
          <reference field="1" count="1">
            <x v="42"/>
          </reference>
          <reference field="7" count="1" selected="0">
            <x v="3"/>
          </reference>
        </references>
      </pivotArea>
    </format>
    <format dxfId="22">
      <pivotArea collapsedLevelsAreSubtotals="1" fieldPosition="0">
        <references count="2">
          <reference field="1" count="1">
            <x v="42"/>
          </reference>
          <reference field="7" count="1" selected="0">
            <x v="3"/>
          </reference>
        </references>
      </pivotArea>
    </format>
    <format dxfId="21">
      <pivotArea collapsedLevelsAreSubtotals="1" fieldPosition="0">
        <references count="2">
          <reference field="1" count="22">
            <x v="0"/>
            <x v="1"/>
            <x v="2"/>
            <x v="3"/>
            <x v="4"/>
            <x v="5"/>
            <x v="6"/>
            <x v="7"/>
            <x v="8"/>
            <x v="9"/>
            <x v="10"/>
            <x v="11"/>
            <x v="12"/>
            <x v="13"/>
            <x v="14"/>
            <x v="15"/>
            <x v="16"/>
            <x v="17"/>
            <x v="18"/>
            <x v="19"/>
            <x v="20"/>
            <x v="21"/>
          </reference>
          <reference field="7" count="1" selected="0">
            <x v="3"/>
          </reference>
        </references>
      </pivotArea>
    </format>
    <format dxfId="20">
      <pivotArea collapsedLevelsAreSubtotals="1" fieldPosition="0">
        <references count="2">
          <reference field="1" count="22">
            <x v="0"/>
            <x v="1"/>
            <x v="2"/>
            <x v="3"/>
            <x v="4"/>
            <x v="5"/>
            <x v="6"/>
            <x v="7"/>
            <x v="8"/>
            <x v="9"/>
            <x v="10"/>
            <x v="11"/>
            <x v="12"/>
            <x v="13"/>
            <x v="14"/>
            <x v="15"/>
            <x v="16"/>
            <x v="17"/>
            <x v="18"/>
            <x v="19"/>
            <x v="20"/>
            <x v="21"/>
          </reference>
          <reference field="7" count="1" selected="0">
            <x v="3"/>
          </reference>
        </references>
      </pivotArea>
    </format>
    <format dxfId="19">
      <pivotArea collapsedLevelsAreSubtotals="1" fieldPosition="0">
        <references count="2">
          <reference field="1" count="41">
            <x v="10"/>
            <x v="11"/>
            <x v="12"/>
            <x v="13"/>
            <x v="14"/>
            <x v="15"/>
            <x v="16"/>
            <x v="17"/>
            <x v="18"/>
            <x v="19"/>
            <x v="20"/>
            <x v="21"/>
            <x v="22"/>
            <x v="23"/>
            <x v="24"/>
            <x v="25"/>
            <x v="26"/>
            <x v="27"/>
            <x v="28"/>
            <x v="29"/>
            <x v="30"/>
            <x v="31"/>
            <x v="32"/>
            <x v="33"/>
            <x v="34"/>
            <x v="35"/>
            <x v="36"/>
            <x v="37"/>
            <x v="38"/>
            <x v="39"/>
            <x v="40"/>
            <x v="41"/>
            <x v="42"/>
            <x v="43"/>
            <x v="44"/>
            <x v="45"/>
            <x v="46"/>
            <x v="47"/>
            <x v="48"/>
            <x v="49"/>
            <x v="50"/>
          </reference>
          <reference field="7" count="1" selected="0">
            <x v="0"/>
          </reference>
        </references>
      </pivotArea>
    </format>
    <format dxfId="18">
      <pivotArea collapsedLevelsAreSubtotals="1" fieldPosition="0">
        <references count="2">
          <reference field="1" count="41">
            <x v="10"/>
            <x v="11"/>
            <x v="12"/>
            <x v="13"/>
            <x v="14"/>
            <x v="15"/>
            <x v="16"/>
            <x v="17"/>
            <x v="18"/>
            <x v="19"/>
            <x v="20"/>
            <x v="21"/>
            <x v="22"/>
            <x v="23"/>
            <x v="24"/>
            <x v="25"/>
            <x v="26"/>
            <x v="27"/>
            <x v="28"/>
            <x v="29"/>
            <x v="30"/>
            <x v="31"/>
            <x v="32"/>
            <x v="33"/>
            <x v="34"/>
            <x v="35"/>
            <x v="36"/>
            <x v="37"/>
            <x v="38"/>
            <x v="39"/>
            <x v="40"/>
            <x v="41"/>
            <x v="42"/>
            <x v="43"/>
            <x v="44"/>
            <x v="45"/>
            <x v="46"/>
            <x v="47"/>
            <x v="48"/>
            <x v="49"/>
            <x v="50"/>
          </reference>
          <reference field="7" count="1" selected="0">
            <x v="0"/>
          </reference>
        </references>
      </pivotArea>
    </format>
    <format dxfId="17">
      <pivotArea collapsedLevelsAreSubtotals="1" fieldPosition="0">
        <references count="2">
          <reference field="1" count="41">
            <x v="10"/>
            <x v="11"/>
            <x v="12"/>
            <x v="13"/>
            <x v="14"/>
            <x v="15"/>
            <x v="16"/>
            <x v="17"/>
            <x v="18"/>
            <x v="19"/>
            <x v="20"/>
            <x v="21"/>
            <x v="22"/>
            <x v="23"/>
            <x v="24"/>
            <x v="25"/>
            <x v="26"/>
            <x v="27"/>
            <x v="28"/>
            <x v="29"/>
            <x v="30"/>
            <x v="31"/>
            <x v="32"/>
            <x v="33"/>
            <x v="34"/>
            <x v="35"/>
            <x v="36"/>
            <x v="37"/>
            <x v="38"/>
            <x v="39"/>
            <x v="40"/>
            <x v="41"/>
            <x v="42"/>
            <x v="43"/>
            <x v="44"/>
            <x v="45"/>
            <x v="46"/>
            <x v="47"/>
            <x v="48"/>
            <x v="49"/>
            <x v="50"/>
          </reference>
          <reference field="7" count="1" selected="0">
            <x v="0"/>
          </reference>
        </references>
      </pivotArea>
    </format>
    <format dxfId="16">
      <pivotArea collapsedLevelsAreSubtotals="1" fieldPosition="0">
        <references count="2">
          <reference field="1" count="41">
            <x v="10"/>
            <x v="11"/>
            <x v="12"/>
            <x v="13"/>
            <x v="14"/>
            <x v="15"/>
            <x v="16"/>
            <x v="17"/>
            <x v="18"/>
            <x v="19"/>
            <x v="20"/>
            <x v="21"/>
            <x v="22"/>
            <x v="23"/>
            <x v="24"/>
            <x v="25"/>
            <x v="26"/>
            <x v="27"/>
            <x v="28"/>
            <x v="29"/>
            <x v="30"/>
            <x v="31"/>
            <x v="32"/>
            <x v="33"/>
            <x v="34"/>
            <x v="35"/>
            <x v="36"/>
            <x v="37"/>
            <x v="38"/>
            <x v="39"/>
            <x v="40"/>
            <x v="41"/>
            <x v="42"/>
            <x v="43"/>
            <x v="44"/>
            <x v="45"/>
            <x v="46"/>
            <x v="47"/>
            <x v="48"/>
            <x v="49"/>
            <x v="50"/>
          </reference>
          <reference field="7" count="1" selected="0">
            <x v="0"/>
          </reference>
        </references>
      </pivotArea>
    </format>
    <format dxfId="15">
      <pivotArea field="7" grandRow="1" outline="0" collapsedLevelsAreSubtotals="1" axis="axisCol" fieldPosition="0">
        <references count="1">
          <reference field="7" count="0" selected="0"/>
        </references>
      </pivotArea>
    </format>
    <format dxfId="14">
      <pivotArea field="7" grandRow="1" outline="0" collapsedLevelsAreSubtotals="1" axis="axisCol" fieldPosition="0">
        <references count="1">
          <reference field="7" count="0" selected="0"/>
        </references>
      </pivotArea>
    </format>
    <format dxfId="13">
      <pivotArea field="7" grandRow="1" outline="0" collapsedLevelsAreSubtotals="1" axis="axisCol" fieldPosition="0">
        <references count="1">
          <reference field="7" count="0" selected="0"/>
        </references>
      </pivotArea>
    </format>
    <format dxfId="12">
      <pivotArea grandRow="1" grandCol="1" outline="0" collapsedLevelsAreSubtotals="1" fieldPosition="0"/>
    </format>
    <format dxfId="11">
      <pivotArea grandRow="1" grandCol="1" outline="0" collapsedLevelsAreSubtotals="1" fieldPosition="0"/>
    </format>
    <format dxfId="10">
      <pivotArea grandRow="1" grandCol="1" outline="0" collapsedLevelsAreSubtotals="1" fieldPosition="0"/>
    </format>
    <format dxfId="9">
      <pivotArea field="1" grandCol="1" collapsedLevelsAreSubtotals="1" axis="axisRow" fieldPosition="0">
        <references count="1">
          <reference field="1" count="0"/>
        </references>
      </pivotArea>
    </format>
    <format dxfId="8">
      <pivotArea field="1" grandCol="1" collapsedLevelsAreSubtotals="1" axis="axisRow" fieldPosition="0">
        <references count="1">
          <reference field="1" count="0"/>
        </references>
      </pivotArea>
    </format>
    <format dxfId="7">
      <pivotArea field="1" grandCol="1" collapsedLevelsAreSubtotals="1" axis="axisRow" fieldPosition="0">
        <references count="1">
          <reference field="1" count="0"/>
        </references>
      </pivotArea>
    </format>
    <format dxfId="6">
      <pivotArea type="origin" dataOnly="0" labelOnly="1" outline="0" fieldPosition="0"/>
    </format>
    <format dxfId="5">
      <pivotArea field="7" type="button" dataOnly="0" labelOnly="1" outline="0" axis="axisCol" fieldPosition="0"/>
    </format>
    <format dxfId="4">
      <pivotArea type="origin" dataOnly="0" labelOnly="1" outline="0" fieldPosition="0"/>
    </format>
    <format dxfId="3">
      <pivotArea field="7" type="button" dataOnly="0" labelOnly="1" outline="0" axis="axisCol" fieldPosition="0"/>
    </format>
    <format dxfId="2">
      <pivotArea type="topRight" dataOnly="0" labelOnly="1" outline="0" fieldPosition="0"/>
    </format>
    <format dxfId="1">
      <pivotArea field="1" type="button" dataOnly="0" labelOnly="1" outline="0" axis="axisRow" fieldPosition="0"/>
    </format>
  </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a3" displayName="Tabla3" ref="A3:L1243" totalsRowShown="0" headerRowBorderDxfId="52">
  <autoFilter ref="A3:L1243" xr:uid="{00000000-0009-0000-0100-000003000000}"/>
  <tableColumns count="12">
    <tableColumn id="1" xr3:uid="{00000000-0010-0000-0000-000001000000}" name="COD" dataDxfId="51"/>
    <tableColumn id="2" xr3:uid="{00000000-0010-0000-0000-000002000000}" name="Plaguicida" dataDxfId="50"/>
    <tableColumn id="3" xr3:uid="{00000000-0010-0000-0000-000003000000}" name="Acción biocida" dataDxfId="49"/>
    <tableColumn id="4" xr3:uid="{00000000-0010-0000-0000-000004000000}" name="Concentración en agua (µg/l)" dataDxfId="48"/>
    <tableColumn id="5" xr3:uid="{00000000-0010-0000-0000-000005000000}" name="LOD/LOQ" dataDxfId="47"/>
    <tableColumn id="6" xr3:uid="{00000000-0010-0000-0000-000006000000}" name="Sitio" dataDxfId="46"/>
    <tableColumn id="7" xr3:uid="{00000000-0010-0000-0000-000007000000}" name="B&amp;D" dataDxfId="45">
      <calculatedColumnFormula>CONCAT('BD-Artículos'!$B4,'BD-Artículos'!$D4)</calculatedColumnFormula>
    </tableColumn>
    <tableColumn id="8" xr3:uid="{00000000-0010-0000-0000-000008000000}" name="Región_MAG" dataDxfId="44"/>
    <tableColumn id="9" xr3:uid="{00000000-0010-0000-0000-000009000000}" name="Cuerpo de agua" dataDxfId="43"/>
    <tableColumn id="10" xr3:uid="{00000000-0010-0000-0000-00000A000000}" name="Año" dataDxfId="42"/>
    <tableColumn id="11" xr3:uid="{00000000-0010-0000-0000-00000B000000}" name="Mes" dataDxfId="41"/>
    <tableColumn id="12" xr3:uid="{00000000-0010-0000-0000-00000C000000}" name="Referencia" dataDxfId="40"/>
  </tableColumns>
  <tableStyleInfo name="TableStyleLight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_1" displayName="Table_1" ref="A4:P57">
  <tableColumns count="16">
    <tableColumn id="1" xr3:uid="{00000000-0010-0000-0100-000001000000}" name="COD"/>
    <tableColumn id="2" xr3:uid="{00000000-0010-0000-0100-000002000000}" name="Plaguicida"/>
    <tableColumn id="3" xr3:uid="{00000000-0010-0000-0100-000003000000}" name="Acción biocida"/>
    <tableColumn id="4" xr3:uid="{00000000-0010-0000-0100-000004000000}" name="MM"/>
    <tableColumn id="5" xr3:uid="{00000000-0010-0000-0100-000005000000}" name="Sol_A"/>
    <tableColumn id="6" xr3:uid="{00000000-0010-0000-0100-000006000000}" name="DT50_H"/>
    <tableColumn id="7" xr3:uid="{00000000-0010-0000-0100-000007000000}" name="DT50_F"/>
    <tableColumn id="8" xr3:uid="{00000000-0010-0000-0100-000008000000}" name="DT50_Ase"/>
    <tableColumn id="9" xr3:uid="{00000000-0010-0000-0100-000009000000}" name="DT50_A"/>
    <tableColumn id="10" xr3:uid="{00000000-0010-0000-0100-00000A000000}" name="DT50_ Su"/>
    <tableColumn id="11" xr3:uid="{00000000-0010-0000-0100-00000B000000}" name="DT50 Foliar"/>
    <tableColumn id="12" xr3:uid="{00000000-0010-0000-0100-00000C000000}" name="Koc"/>
    <tableColumn id="13" xr3:uid="{00000000-0010-0000-0100-00000D000000}" name="Kfoc"/>
    <tableColumn id="14" xr3:uid="{00000000-0010-0000-0100-00000E000000}" name="P_vapor"/>
    <tableColumn id="15" xr3:uid="{00000000-0010-0000-0100-00000F000000}" name="P_vapor2"/>
    <tableColumn id="16" xr3:uid="{00000000-0010-0000-0100-000010000000}" name="C_Henry"/>
  </tableColumns>
  <tableStyleInfo name="TableStyleLight18" showFirstColumn="1" showLastColumn="1"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e_2" displayName="Table_2" ref="A4:C14" headerRowDxfId="0">
  <tableColumns count="3">
    <tableColumn id="1" xr3:uid="{00000000-0010-0000-0200-000001000000}" name="Número"/>
    <tableColumn id="2" xr3:uid="{00000000-0010-0000-0200-000002000000}" name="Cita"/>
    <tableColumn id="3" xr3:uid="{00000000-0010-0000-0200-000003000000}" name="REFERENCIA"/>
  </tableColumns>
  <tableStyleInfo name="Referencias-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table" Target="../tables/table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548135"/>
  </sheetPr>
  <dimension ref="A1:AA1004"/>
  <sheetViews>
    <sheetView tabSelected="1" workbookViewId="0">
      <selection activeCell="E5" sqref="E5"/>
    </sheetView>
  </sheetViews>
  <sheetFormatPr baseColWidth="10" defaultColWidth="12.625" defaultRowHeight="15" customHeight="1" x14ac:dyDescent="0.2"/>
  <cols>
    <col min="1" max="2" width="10" customWidth="1"/>
    <col min="3" max="3" width="12.125" customWidth="1"/>
    <col min="4" max="4" width="17.875" customWidth="1"/>
    <col min="5" max="5" width="14.875" customWidth="1"/>
    <col min="6" max="6" width="8.25" customWidth="1"/>
    <col min="7" max="7" width="13.625" customWidth="1"/>
    <col min="8" max="8" width="9.375" customWidth="1"/>
    <col min="9" max="9" width="15" customWidth="1"/>
    <col min="10" max="27" width="9.375" customWidth="1"/>
  </cols>
  <sheetData>
    <row r="1" spans="1:27" ht="30.75" customHeight="1" thickBot="1" x14ac:dyDescent="0.3">
      <c r="A1" s="1"/>
      <c r="B1" s="95" t="s">
        <v>0</v>
      </c>
      <c r="C1" s="95"/>
      <c r="D1" s="95"/>
      <c r="E1" s="95"/>
      <c r="F1" s="95"/>
      <c r="G1" s="69"/>
      <c r="H1" s="1"/>
      <c r="I1" s="1"/>
      <c r="J1" s="1"/>
      <c r="K1" s="1"/>
      <c r="L1" s="1"/>
      <c r="M1" s="1"/>
      <c r="N1" s="1"/>
      <c r="O1" s="1"/>
      <c r="P1" s="1"/>
      <c r="Q1" s="1"/>
      <c r="R1" s="1"/>
      <c r="S1" s="1"/>
      <c r="T1" s="1"/>
      <c r="U1" s="1"/>
      <c r="V1" s="1"/>
      <c r="W1" s="1"/>
      <c r="X1" s="1"/>
      <c r="Y1" s="1"/>
      <c r="Z1" s="1"/>
      <c r="AA1" s="1"/>
    </row>
    <row r="2" spans="1:27" ht="16.149999999999999" customHeight="1" thickBot="1" x14ac:dyDescent="0.3">
      <c r="A2" s="61"/>
      <c r="B2" s="104" t="s">
        <v>288</v>
      </c>
      <c r="C2" s="104"/>
      <c r="D2" s="104"/>
      <c r="E2" s="104"/>
      <c r="F2" s="104"/>
      <c r="G2" s="69"/>
      <c r="H2" s="61"/>
      <c r="I2" s="61"/>
      <c r="J2" s="61"/>
      <c r="K2" s="61"/>
      <c r="L2" s="61"/>
      <c r="M2" s="61"/>
      <c r="N2" s="61"/>
      <c r="O2" s="61"/>
      <c r="P2" s="61"/>
      <c r="Q2" s="61"/>
      <c r="R2" s="61"/>
      <c r="S2" s="61"/>
      <c r="T2" s="61"/>
      <c r="U2" s="61"/>
      <c r="V2" s="61"/>
      <c r="W2" s="61"/>
      <c r="X2" s="61"/>
      <c r="Y2" s="61"/>
      <c r="Z2" s="61"/>
      <c r="AA2" s="61"/>
    </row>
    <row r="3" spans="1:27" ht="30.75" customHeight="1" x14ac:dyDescent="0.25">
      <c r="A3" s="1"/>
      <c r="B3" s="1"/>
      <c r="C3" s="3"/>
      <c r="D3" s="65"/>
      <c r="E3" s="3"/>
      <c r="F3" s="3"/>
      <c r="G3" s="3"/>
      <c r="H3" s="1"/>
      <c r="I3" s="1"/>
      <c r="J3" s="1"/>
      <c r="K3" s="1"/>
      <c r="L3" s="1"/>
      <c r="M3" s="1"/>
      <c r="N3" s="1"/>
      <c r="O3" s="1"/>
      <c r="P3" s="1"/>
      <c r="Q3" s="1"/>
      <c r="R3" s="1"/>
      <c r="S3" s="1"/>
      <c r="T3" s="1"/>
      <c r="U3" s="1"/>
      <c r="V3" s="1"/>
      <c r="W3" s="1"/>
      <c r="X3" s="1"/>
      <c r="Y3" s="1"/>
      <c r="Z3" s="1"/>
      <c r="AA3" s="1"/>
    </row>
    <row r="4" spans="1:27" x14ac:dyDescent="0.25">
      <c r="A4" s="1"/>
      <c r="B4" s="96" t="s">
        <v>8</v>
      </c>
      <c r="C4" s="96"/>
      <c r="D4" s="96"/>
      <c r="E4" s="96"/>
      <c r="F4" s="96"/>
      <c r="G4" s="72"/>
      <c r="H4" s="1"/>
      <c r="I4" s="69"/>
      <c r="J4" s="69"/>
      <c r="K4" s="69"/>
      <c r="L4" s="69"/>
      <c r="M4" s="1"/>
      <c r="N4" s="1"/>
      <c r="O4" s="1"/>
      <c r="P4" s="1"/>
      <c r="Q4" s="1"/>
      <c r="R4" s="1"/>
      <c r="S4" s="1"/>
      <c r="T4" s="1"/>
      <c r="U4" s="1"/>
      <c r="V4" s="1"/>
      <c r="W4" s="1"/>
      <c r="X4" s="1"/>
      <c r="Y4" s="1"/>
      <c r="Z4" s="1"/>
      <c r="AA4" s="1"/>
    </row>
    <row r="5" spans="1:27" x14ac:dyDescent="0.25">
      <c r="A5" s="1"/>
      <c r="B5" s="55"/>
      <c r="C5" s="99" t="s">
        <v>6</v>
      </c>
      <c r="D5" s="100"/>
      <c r="E5" s="63" t="s">
        <v>32</v>
      </c>
      <c r="F5" s="1"/>
      <c r="G5" s="1"/>
      <c r="H5" s="1"/>
      <c r="I5" s="69"/>
      <c r="J5" s="69"/>
      <c r="K5" s="69"/>
      <c r="L5" s="69"/>
      <c r="M5" s="1"/>
      <c r="N5" s="1"/>
      <c r="O5" s="1"/>
      <c r="P5" s="1"/>
      <c r="Q5" s="1"/>
      <c r="R5" s="1"/>
      <c r="S5" s="1"/>
      <c r="T5" s="1"/>
      <c r="U5" s="1"/>
      <c r="V5" s="1"/>
      <c r="W5" s="1"/>
      <c r="X5" s="1"/>
      <c r="Y5" s="1"/>
      <c r="Z5" s="1"/>
      <c r="AA5" s="1"/>
    </row>
    <row r="6" spans="1:27" x14ac:dyDescent="0.25">
      <c r="A6" s="1"/>
      <c r="B6" s="1"/>
      <c r="C6" s="99" t="s">
        <v>23</v>
      </c>
      <c r="D6" s="101"/>
      <c r="E6" s="64" t="str">
        <f>VLOOKUP(E5,Propiedades!$B$4:$C$57,2,FALSE)</f>
        <v>fungicida</v>
      </c>
      <c r="F6" s="61"/>
      <c r="G6" s="1"/>
      <c r="H6" s="1"/>
      <c r="I6" s="69"/>
      <c r="J6" s="1"/>
      <c r="K6" s="1"/>
      <c r="L6" s="1"/>
      <c r="M6" s="1"/>
      <c r="N6" s="1"/>
      <c r="O6" s="1"/>
      <c r="P6" s="1"/>
      <c r="Q6" s="1"/>
      <c r="R6" s="1"/>
      <c r="S6" s="1"/>
      <c r="T6" s="1"/>
      <c r="U6" s="1"/>
      <c r="V6" s="1"/>
      <c r="W6" s="1"/>
      <c r="X6" s="1"/>
      <c r="Y6" s="1"/>
      <c r="Z6" s="1"/>
      <c r="AA6" s="1"/>
    </row>
    <row r="7" spans="1:27" x14ac:dyDescent="0.25">
      <c r="A7" s="54"/>
      <c r="B7" s="54"/>
      <c r="C7" s="102" t="s">
        <v>30</v>
      </c>
      <c r="D7" s="103"/>
      <c r="E7" s="70">
        <f>VLOOKUP(E5,maximos,6,FALSE)</f>
        <v>2.2000000000000002</v>
      </c>
      <c r="F7" s="67"/>
      <c r="G7" s="1"/>
      <c r="H7" s="1"/>
      <c r="I7" s="69"/>
      <c r="J7" s="1"/>
      <c r="K7" s="1"/>
      <c r="L7" s="1"/>
      <c r="M7" s="1"/>
      <c r="N7" s="1"/>
      <c r="O7" s="1"/>
      <c r="P7" s="1"/>
      <c r="Q7" s="1"/>
      <c r="R7" s="1"/>
      <c r="S7" s="1"/>
      <c r="T7" s="1"/>
      <c r="U7" s="1"/>
      <c r="V7" s="1"/>
      <c r="W7" s="1"/>
      <c r="X7" s="1"/>
      <c r="Y7" s="1"/>
      <c r="Z7" s="1"/>
      <c r="AA7" s="1"/>
    </row>
    <row r="8" spans="1:27" x14ac:dyDescent="0.25">
      <c r="A8" s="60"/>
      <c r="B8" s="60"/>
      <c r="C8" s="97" t="s">
        <v>284</v>
      </c>
      <c r="D8" s="71" t="str">
        <f>+Máximos!$B$5</f>
        <v>Central Oriental</v>
      </c>
      <c r="E8" s="68" t="str">
        <f>IF(VLOOKUP($E$5,maximos,2,FALSE)=0,"ND",VLOOKUP($E$5,maximos,2,FALSE))</f>
        <v>ND</v>
      </c>
      <c r="F8" s="69"/>
      <c r="G8" s="62"/>
      <c r="H8" s="69"/>
      <c r="I8" s="62"/>
      <c r="J8" s="61"/>
      <c r="K8" s="61"/>
      <c r="L8" s="61"/>
      <c r="M8" s="61"/>
      <c r="N8" s="61"/>
      <c r="O8" s="61"/>
      <c r="P8" s="61"/>
      <c r="Q8" s="61"/>
      <c r="R8" s="61"/>
      <c r="S8" s="61"/>
      <c r="T8" s="61"/>
      <c r="U8" s="61"/>
      <c r="V8" s="61"/>
      <c r="W8" s="61"/>
      <c r="X8" s="61"/>
      <c r="Y8" s="61"/>
      <c r="Z8" s="61"/>
      <c r="AA8" s="61"/>
    </row>
    <row r="9" spans="1:27" x14ac:dyDescent="0.25">
      <c r="A9" s="60"/>
      <c r="B9" s="60"/>
      <c r="C9" s="98"/>
      <c r="D9" s="71" t="str">
        <f>+Máximos!$C$5</f>
        <v>Chorotega</v>
      </c>
      <c r="E9" s="68" t="str">
        <f>IF(VLOOKUP($E$5,maximos,3,FALSE)=0,"ND",VLOOKUP($E$5,maximos,3,FALSE))</f>
        <v>ND</v>
      </c>
      <c r="F9" s="69"/>
      <c r="G9" s="62"/>
      <c r="H9" s="69"/>
      <c r="I9" s="62"/>
      <c r="J9" s="61"/>
      <c r="K9" s="61"/>
      <c r="L9" s="61"/>
      <c r="M9" s="61"/>
      <c r="N9" s="61"/>
      <c r="O9" s="61"/>
      <c r="P9" s="61"/>
      <c r="Q9" s="61"/>
      <c r="R9" s="61"/>
      <c r="S9" s="61"/>
      <c r="T9" s="61"/>
      <c r="U9" s="61"/>
      <c r="V9" s="61"/>
      <c r="W9" s="61"/>
      <c r="X9" s="61"/>
      <c r="Y9" s="61"/>
      <c r="Z9" s="61"/>
      <c r="AA9" s="61"/>
    </row>
    <row r="10" spans="1:27" x14ac:dyDescent="0.25">
      <c r="A10" s="60"/>
      <c r="B10" s="60"/>
      <c r="C10" s="98"/>
      <c r="D10" s="71" t="str">
        <f>+Máximos!$D$5</f>
        <v>Huetar Caribe</v>
      </c>
      <c r="E10" s="68">
        <f>IF(VLOOKUP($E$5,maximos,4,FALSE)=0,"ND",VLOOKUP($E$5,maximos,4,FALSE))</f>
        <v>2.2000000000000002</v>
      </c>
      <c r="F10" s="69"/>
      <c r="G10" s="62"/>
      <c r="H10" s="69"/>
      <c r="I10" s="62"/>
      <c r="J10" s="61"/>
      <c r="K10" s="61"/>
      <c r="L10" s="61"/>
      <c r="M10" s="61"/>
      <c r="N10" s="61"/>
      <c r="O10" s="61"/>
      <c r="P10" s="61"/>
      <c r="Q10" s="61"/>
      <c r="R10" s="61"/>
      <c r="S10" s="61"/>
      <c r="T10" s="61"/>
      <c r="U10" s="61"/>
      <c r="V10" s="61"/>
      <c r="W10" s="61"/>
      <c r="X10" s="61"/>
      <c r="Y10" s="61"/>
      <c r="Z10" s="61"/>
      <c r="AA10" s="61"/>
    </row>
    <row r="11" spans="1:27" x14ac:dyDescent="0.25">
      <c r="A11" s="60"/>
      <c r="B11" s="60"/>
      <c r="C11" s="98"/>
      <c r="D11" s="71" t="str">
        <f>+Máximos!$E$5</f>
        <v>Huetar Norte</v>
      </c>
      <c r="E11" s="68" t="str">
        <f>IF(VLOOKUP($E$5,maximos,5,FALSE)=0,"ND",VLOOKUP($E$5,maximos,5,FALSE))</f>
        <v>ND</v>
      </c>
      <c r="F11" s="69"/>
      <c r="G11" s="62"/>
      <c r="H11" s="69"/>
      <c r="I11" s="62"/>
      <c r="J11" s="61"/>
      <c r="K11" s="61"/>
      <c r="L11" s="61"/>
      <c r="M11" s="61"/>
      <c r="N11" s="61"/>
      <c r="O11" s="61"/>
      <c r="P11" s="61"/>
      <c r="Q11" s="61"/>
      <c r="R11" s="61"/>
      <c r="S11" s="61"/>
      <c r="T11" s="61"/>
      <c r="U11" s="61"/>
      <c r="V11" s="61"/>
      <c r="W11" s="61"/>
      <c r="X11" s="61"/>
      <c r="Y11" s="61"/>
      <c r="Z11" s="61"/>
      <c r="AA11" s="61"/>
    </row>
    <row r="12" spans="1:27" x14ac:dyDescent="0.25">
      <c r="A12" s="1"/>
      <c r="B12" s="96" t="s">
        <v>41</v>
      </c>
      <c r="C12" s="96"/>
      <c r="D12" s="96"/>
      <c r="E12" s="96"/>
      <c r="F12" s="96"/>
      <c r="G12" s="72"/>
      <c r="H12" s="1"/>
      <c r="I12" s="1"/>
      <c r="J12" s="1"/>
      <c r="K12" s="1"/>
      <c r="L12" s="1"/>
      <c r="M12" s="1"/>
      <c r="N12" s="1"/>
      <c r="O12" s="1"/>
      <c r="P12" s="1"/>
      <c r="Q12" s="1"/>
      <c r="R12" s="1"/>
      <c r="S12" s="1"/>
      <c r="T12" s="1"/>
      <c r="U12" s="1"/>
      <c r="V12" s="1"/>
      <c r="W12" s="1"/>
      <c r="X12" s="1"/>
      <c r="Y12" s="1"/>
      <c r="Z12" s="1"/>
      <c r="AA12" s="1"/>
    </row>
    <row r="13" spans="1:27" x14ac:dyDescent="0.25">
      <c r="A13" s="1"/>
      <c r="B13" s="1"/>
      <c r="C13" s="1" t="s">
        <v>43</v>
      </c>
      <c r="D13" s="61"/>
      <c r="E13" s="13">
        <f>VLOOKUP($E$5,Propiedades!$B$5:$P$57,3,FALSE)</f>
        <v>403.4</v>
      </c>
      <c r="F13" s="1"/>
      <c r="G13" s="1"/>
      <c r="H13" s="1"/>
      <c r="I13" s="1"/>
      <c r="J13" s="1"/>
      <c r="K13" s="1"/>
      <c r="L13" s="1"/>
      <c r="M13" s="1"/>
      <c r="N13" s="1"/>
      <c r="O13" s="1"/>
      <c r="P13" s="1"/>
      <c r="Q13" s="1"/>
      <c r="R13" s="1"/>
      <c r="S13" s="1"/>
      <c r="T13" s="1"/>
      <c r="U13" s="1"/>
      <c r="V13" s="1"/>
      <c r="W13" s="1"/>
      <c r="X13" s="1"/>
      <c r="Y13" s="1"/>
      <c r="Z13" s="1"/>
      <c r="AA13" s="1"/>
    </row>
    <row r="14" spans="1:27" x14ac:dyDescent="0.25">
      <c r="A14" s="1"/>
      <c r="B14" s="1"/>
      <c r="C14" s="1" t="s">
        <v>51</v>
      </c>
      <c r="D14" s="61"/>
      <c r="E14" s="13">
        <f>VLOOKUP($E$5,Propiedades!$B$5:$P$57,4,FALSE)</f>
        <v>6.7</v>
      </c>
      <c r="F14" s="1"/>
      <c r="G14" s="1"/>
      <c r="H14" s="1"/>
      <c r="I14" s="1"/>
      <c r="J14" s="1"/>
      <c r="K14" s="1"/>
      <c r="L14" s="1"/>
      <c r="M14" s="1"/>
      <c r="N14" s="1"/>
      <c r="O14" s="1"/>
      <c r="P14" s="1"/>
      <c r="Q14" s="1"/>
      <c r="R14" s="1"/>
      <c r="S14" s="1"/>
      <c r="T14" s="1"/>
      <c r="U14" s="1"/>
      <c r="V14" s="1"/>
      <c r="W14" s="1"/>
      <c r="X14" s="1"/>
      <c r="Y14" s="1"/>
      <c r="Z14" s="1"/>
      <c r="AA14" s="1"/>
    </row>
    <row r="15" spans="1:27" x14ac:dyDescent="0.25">
      <c r="A15" s="1"/>
      <c r="B15" s="1"/>
      <c r="C15" s="1" t="s">
        <v>57</v>
      </c>
      <c r="D15" s="61"/>
      <c r="E15" s="13" t="str">
        <f>VLOOKUP($E$5,Propiedades!$B$5:$P$57,5,FALSE)</f>
        <v>estable</v>
      </c>
      <c r="F15" s="1"/>
      <c r="G15" s="1"/>
      <c r="H15" s="1"/>
      <c r="I15" s="1"/>
      <c r="J15" s="1"/>
      <c r="K15" s="1"/>
      <c r="L15" s="1"/>
      <c r="M15" s="1"/>
      <c r="N15" s="1"/>
      <c r="O15" s="1"/>
      <c r="P15" s="1"/>
      <c r="Q15" s="1"/>
      <c r="R15" s="1"/>
      <c r="S15" s="1"/>
      <c r="T15" s="1"/>
      <c r="U15" s="1"/>
      <c r="V15" s="1"/>
      <c r="W15" s="1"/>
      <c r="X15" s="1"/>
      <c r="Y15" s="1"/>
      <c r="Z15" s="1"/>
      <c r="AA15" s="1"/>
    </row>
    <row r="16" spans="1:27" x14ac:dyDescent="0.25">
      <c r="A16" s="1"/>
      <c r="B16" s="1"/>
      <c r="C16" s="1" t="s">
        <v>61</v>
      </c>
      <c r="D16" s="61"/>
      <c r="E16" s="13">
        <f>VLOOKUP($E$5,Propiedades!$B$5:$P$57,6,FALSE)</f>
        <v>8.6999999999999993</v>
      </c>
      <c r="F16" s="1"/>
      <c r="G16" s="1"/>
      <c r="H16" s="1"/>
      <c r="I16" s="1"/>
      <c r="J16" s="1"/>
      <c r="K16" s="1"/>
      <c r="L16" s="1"/>
      <c r="M16" s="1"/>
      <c r="N16" s="1"/>
      <c r="O16" s="1"/>
      <c r="P16" s="1"/>
      <c r="Q16" s="1"/>
      <c r="R16" s="1"/>
      <c r="S16" s="1"/>
      <c r="T16" s="1"/>
      <c r="U16" s="1"/>
      <c r="V16" s="1"/>
      <c r="W16" s="1"/>
      <c r="X16" s="1"/>
      <c r="Y16" s="1"/>
      <c r="Z16" s="1"/>
      <c r="AA16" s="1"/>
    </row>
    <row r="17" spans="1:27" x14ac:dyDescent="0.25">
      <c r="A17" s="1"/>
      <c r="B17" s="1"/>
      <c r="C17" s="1" t="s">
        <v>65</v>
      </c>
      <c r="D17" s="61"/>
      <c r="E17" s="13">
        <f>VLOOKUP($E$5,Propiedades!$B$5:$P$57,7,FALSE)</f>
        <v>205</v>
      </c>
      <c r="F17" s="1"/>
      <c r="G17" s="1"/>
      <c r="H17" s="1"/>
      <c r="I17" s="1"/>
      <c r="J17" s="1"/>
      <c r="K17" s="1"/>
      <c r="L17" s="1"/>
      <c r="M17" s="1"/>
      <c r="N17" s="1"/>
      <c r="O17" s="1"/>
      <c r="P17" s="1"/>
      <c r="Q17" s="1"/>
      <c r="R17" s="1"/>
      <c r="S17" s="1"/>
      <c r="T17" s="1"/>
      <c r="U17" s="1"/>
      <c r="V17" s="1"/>
      <c r="W17" s="1"/>
      <c r="X17" s="1"/>
      <c r="Y17" s="1"/>
      <c r="Z17" s="1"/>
      <c r="AA17" s="1"/>
    </row>
    <row r="18" spans="1:27" ht="30" x14ac:dyDescent="0.25">
      <c r="A18" s="17"/>
      <c r="B18" s="17"/>
      <c r="C18" s="17" t="s">
        <v>67</v>
      </c>
      <c r="D18" s="66"/>
      <c r="E18" s="13">
        <f>VLOOKUP($E$5,Propiedades!$B$5:$P$57,8,FALSE)</f>
        <v>6.1</v>
      </c>
      <c r="F18" s="17"/>
      <c r="G18" s="17"/>
      <c r="H18" s="17"/>
      <c r="I18" s="17"/>
      <c r="J18" s="17"/>
      <c r="K18" s="17"/>
      <c r="L18" s="17"/>
      <c r="M18" s="17"/>
      <c r="N18" s="17"/>
      <c r="O18" s="17"/>
      <c r="P18" s="17"/>
      <c r="Q18" s="17"/>
      <c r="R18" s="17"/>
      <c r="S18" s="17"/>
      <c r="T18" s="17"/>
      <c r="U18" s="17"/>
      <c r="V18" s="17"/>
      <c r="W18" s="17"/>
      <c r="X18" s="17"/>
      <c r="Y18" s="17"/>
      <c r="Z18" s="17"/>
      <c r="AA18" s="17"/>
    </row>
    <row r="19" spans="1:27" x14ac:dyDescent="0.25">
      <c r="A19" s="1"/>
      <c r="B19" s="1"/>
      <c r="C19" s="1" t="s">
        <v>70</v>
      </c>
      <c r="D19" s="61"/>
      <c r="E19" s="13">
        <f>VLOOKUP($E$5,Propiedades!$B$5:$P$57,9,FALSE)</f>
        <v>84.5</v>
      </c>
      <c r="F19" s="1"/>
      <c r="G19" s="1"/>
      <c r="H19" s="1"/>
      <c r="I19" s="1"/>
      <c r="J19" s="1"/>
      <c r="K19" s="1"/>
      <c r="L19" s="1"/>
      <c r="M19" s="1"/>
      <c r="N19" s="1"/>
      <c r="O19" s="1"/>
      <c r="P19" s="1"/>
      <c r="Q19" s="1"/>
      <c r="R19" s="1"/>
      <c r="S19" s="1"/>
      <c r="T19" s="1"/>
      <c r="U19" s="1"/>
      <c r="V19" s="1"/>
      <c r="W19" s="1"/>
      <c r="X19" s="1"/>
      <c r="Y19" s="1"/>
      <c r="Z19" s="1"/>
      <c r="AA19" s="1"/>
    </row>
    <row r="20" spans="1:27" x14ac:dyDescent="0.25">
      <c r="A20" s="1"/>
      <c r="B20" s="1"/>
      <c r="C20" s="1" t="s">
        <v>72</v>
      </c>
      <c r="D20" s="61"/>
      <c r="E20" s="13">
        <f>VLOOKUP($E$5,Propiedades!$B$5:$P$57,10,FALSE)</f>
        <v>8.4</v>
      </c>
      <c r="F20" s="1"/>
      <c r="G20" s="1"/>
      <c r="H20" s="1"/>
      <c r="I20" s="1"/>
      <c r="J20" s="1"/>
      <c r="K20" s="1"/>
      <c r="L20" s="1"/>
      <c r="M20" s="1"/>
      <c r="N20" s="1"/>
      <c r="O20" s="1"/>
      <c r="P20" s="1"/>
      <c r="Q20" s="1"/>
      <c r="R20" s="1"/>
      <c r="S20" s="1"/>
      <c r="T20" s="1"/>
      <c r="U20" s="1"/>
      <c r="V20" s="1"/>
      <c r="W20" s="1"/>
      <c r="X20" s="1"/>
      <c r="Y20" s="1"/>
      <c r="Z20" s="1"/>
      <c r="AA20" s="1"/>
    </row>
    <row r="21" spans="1:27" x14ac:dyDescent="0.25">
      <c r="A21" s="1"/>
      <c r="B21" s="1"/>
      <c r="C21" s="1" t="s">
        <v>75</v>
      </c>
      <c r="D21" s="61"/>
      <c r="E21" s="13">
        <f>VLOOKUP($E$5,Propiedades!$B$5:$P$57,11,FALSE)</f>
        <v>589</v>
      </c>
      <c r="F21" s="1"/>
      <c r="G21" s="1"/>
      <c r="H21" s="1"/>
      <c r="I21" s="1"/>
      <c r="J21" s="1"/>
      <c r="K21" s="1"/>
      <c r="L21" s="1"/>
      <c r="M21" s="1"/>
      <c r="N21" s="1"/>
      <c r="O21" s="1"/>
      <c r="P21" s="1"/>
      <c r="Q21" s="1"/>
      <c r="R21" s="1"/>
      <c r="S21" s="1"/>
      <c r="T21" s="1"/>
      <c r="U21" s="1"/>
      <c r="V21" s="1"/>
      <c r="W21" s="1"/>
      <c r="X21" s="1"/>
      <c r="Y21" s="1"/>
      <c r="Z21" s="1"/>
      <c r="AA21" s="1"/>
    </row>
    <row r="22" spans="1:27" x14ac:dyDescent="0.25">
      <c r="A22" s="1"/>
      <c r="B22" s="1"/>
      <c r="C22" s="1" t="s">
        <v>81</v>
      </c>
      <c r="D22" s="61"/>
      <c r="E22" s="18">
        <f>VLOOKUP($E$5,Propiedades!$B$5:$P$57,13,FALSE)</f>
        <v>1.1000000000000001E-10</v>
      </c>
      <c r="F22" s="1"/>
      <c r="G22" s="1"/>
      <c r="H22" s="1"/>
      <c r="I22" s="1"/>
      <c r="J22" s="1"/>
      <c r="K22" s="1"/>
      <c r="L22" s="1"/>
      <c r="M22" s="1"/>
      <c r="N22" s="1"/>
      <c r="O22" s="1"/>
      <c r="P22" s="1"/>
      <c r="Q22" s="1"/>
      <c r="R22" s="1"/>
      <c r="S22" s="1"/>
      <c r="T22" s="1"/>
      <c r="U22" s="1"/>
      <c r="V22" s="1"/>
      <c r="W22" s="1"/>
      <c r="X22" s="1"/>
      <c r="Y22" s="1"/>
      <c r="Z22" s="1"/>
      <c r="AA22" s="1"/>
    </row>
    <row r="23" spans="1:27" x14ac:dyDescent="0.25">
      <c r="A23" s="1"/>
      <c r="B23" s="1"/>
      <c r="C23" s="1" t="s">
        <v>87</v>
      </c>
      <c r="D23" s="61"/>
      <c r="E23" s="18">
        <f>VLOOKUP($E$5,Propiedades!$B$5:$P$57,15,FALSE)</f>
        <v>7.4000000000000001E-9</v>
      </c>
      <c r="F23" s="1"/>
      <c r="G23" s="1"/>
      <c r="H23" s="1"/>
      <c r="I23" s="1"/>
      <c r="J23" s="1"/>
      <c r="K23" s="1"/>
      <c r="L23" s="1"/>
      <c r="M23" s="1"/>
      <c r="N23" s="1"/>
      <c r="O23" s="1"/>
      <c r="P23" s="1"/>
      <c r="Q23" s="1"/>
      <c r="R23" s="1"/>
      <c r="S23" s="1"/>
      <c r="T23" s="1"/>
      <c r="U23" s="1"/>
      <c r="V23" s="1"/>
      <c r="W23" s="1"/>
      <c r="X23" s="1"/>
      <c r="Y23" s="1"/>
      <c r="Z23" s="1"/>
      <c r="AA23" s="1"/>
    </row>
    <row r="24" spans="1:27" x14ac:dyDescent="0.25">
      <c r="A24" s="1"/>
      <c r="B24" s="1"/>
      <c r="C24" s="1"/>
      <c r="D24" s="61"/>
      <c r="E24" s="1"/>
      <c r="F24" s="1"/>
      <c r="G24" s="1"/>
      <c r="H24" s="1"/>
      <c r="I24" s="1"/>
      <c r="J24" s="1"/>
      <c r="K24" s="1"/>
      <c r="L24" s="1"/>
      <c r="M24" s="1"/>
      <c r="N24" s="1"/>
      <c r="O24" s="1"/>
      <c r="P24" s="1"/>
      <c r="Q24" s="1"/>
      <c r="R24" s="1"/>
      <c r="S24" s="1"/>
      <c r="T24" s="1"/>
      <c r="U24" s="1"/>
      <c r="V24" s="1"/>
      <c r="W24" s="1"/>
      <c r="X24" s="1"/>
      <c r="Y24" s="1"/>
      <c r="Z24" s="1"/>
      <c r="AA24" s="1"/>
    </row>
    <row r="25" spans="1:27" ht="15.75" customHeight="1" x14ac:dyDescent="0.25">
      <c r="A25" s="1"/>
      <c r="B25" s="1"/>
      <c r="C25" s="1"/>
      <c r="D25" s="61"/>
      <c r="E25" s="1"/>
      <c r="F25" s="1"/>
      <c r="G25" s="1"/>
      <c r="H25" s="1"/>
      <c r="I25" s="1"/>
      <c r="J25" s="1"/>
      <c r="K25" s="1"/>
      <c r="L25" s="1"/>
      <c r="M25" s="1"/>
      <c r="N25" s="1"/>
      <c r="O25" s="1"/>
      <c r="P25" s="1"/>
      <c r="Q25" s="1"/>
      <c r="R25" s="1"/>
      <c r="S25" s="1"/>
      <c r="T25" s="1"/>
      <c r="U25" s="1"/>
      <c r="V25" s="1"/>
      <c r="W25" s="1"/>
      <c r="X25" s="1"/>
      <c r="Y25" s="1"/>
      <c r="Z25" s="1"/>
      <c r="AA25" s="1"/>
    </row>
    <row r="26" spans="1:27" ht="15.75" customHeight="1" x14ac:dyDescent="0.25">
      <c r="A26" s="1"/>
      <c r="B26" s="1"/>
      <c r="C26" s="1"/>
      <c r="D26" s="61"/>
      <c r="E26" s="1"/>
      <c r="F26" s="1"/>
      <c r="G26" s="1"/>
      <c r="H26" s="1"/>
      <c r="I26" s="1"/>
      <c r="J26" s="1"/>
      <c r="K26" s="1"/>
      <c r="L26" s="1"/>
      <c r="M26" s="1"/>
      <c r="N26" s="1"/>
      <c r="O26" s="1"/>
      <c r="P26" s="1"/>
      <c r="Q26" s="1"/>
      <c r="R26" s="1"/>
      <c r="S26" s="1"/>
      <c r="T26" s="1"/>
      <c r="U26" s="1"/>
      <c r="V26" s="1"/>
      <c r="W26" s="1"/>
      <c r="X26" s="1"/>
      <c r="Y26" s="1"/>
      <c r="Z26" s="1"/>
      <c r="AA26" s="1"/>
    </row>
    <row r="27" spans="1:27" ht="15.75" customHeight="1" x14ac:dyDescent="0.25">
      <c r="A27" s="1"/>
      <c r="B27" s="1"/>
      <c r="C27" s="1"/>
      <c r="D27" s="61"/>
      <c r="E27" s="1"/>
      <c r="F27" s="1"/>
      <c r="G27" s="1"/>
      <c r="H27" s="1"/>
      <c r="I27" s="1"/>
      <c r="J27" s="1"/>
      <c r="K27" s="1"/>
      <c r="L27" s="1"/>
      <c r="M27" s="1"/>
      <c r="N27" s="1"/>
      <c r="O27" s="1"/>
      <c r="P27" s="1"/>
      <c r="Q27" s="1"/>
      <c r="R27" s="1"/>
      <c r="S27" s="1"/>
      <c r="T27" s="1"/>
      <c r="U27" s="1"/>
      <c r="V27" s="1"/>
      <c r="W27" s="1"/>
      <c r="X27" s="1"/>
      <c r="Y27" s="1"/>
      <c r="Z27" s="1"/>
      <c r="AA27" s="1"/>
    </row>
    <row r="28" spans="1:27" ht="15.75" customHeight="1" x14ac:dyDescent="0.25">
      <c r="A28" s="1"/>
      <c r="B28" s="1"/>
      <c r="C28" s="1"/>
      <c r="D28" s="61"/>
      <c r="E28" s="1"/>
      <c r="F28" s="1"/>
      <c r="G28" s="1"/>
      <c r="H28" s="1"/>
      <c r="I28" s="1"/>
      <c r="J28" s="1"/>
      <c r="K28" s="1"/>
      <c r="L28" s="1"/>
      <c r="M28" s="1"/>
      <c r="N28" s="1"/>
      <c r="O28" s="1"/>
      <c r="P28" s="1"/>
      <c r="Q28" s="1"/>
      <c r="R28" s="1"/>
      <c r="S28" s="1"/>
      <c r="T28" s="1"/>
      <c r="U28" s="1"/>
      <c r="V28" s="1"/>
      <c r="W28" s="1"/>
      <c r="X28" s="1"/>
      <c r="Y28" s="1"/>
      <c r="Z28" s="1"/>
      <c r="AA28" s="1"/>
    </row>
    <row r="29" spans="1:27" ht="15.75" customHeight="1" x14ac:dyDescent="0.25">
      <c r="A29" s="1"/>
      <c r="B29" s="1"/>
      <c r="C29" s="1"/>
      <c r="D29" s="61"/>
      <c r="E29" s="1"/>
      <c r="F29" s="1"/>
      <c r="G29" s="1"/>
      <c r="H29" s="1"/>
      <c r="I29" s="1"/>
      <c r="J29" s="1"/>
      <c r="K29" s="1"/>
      <c r="L29" s="1"/>
      <c r="M29" s="1"/>
      <c r="N29" s="1"/>
      <c r="O29" s="1"/>
      <c r="P29" s="1"/>
      <c r="Q29" s="1"/>
      <c r="R29" s="1"/>
      <c r="S29" s="1"/>
      <c r="T29" s="1"/>
      <c r="U29" s="1"/>
      <c r="V29" s="1"/>
      <c r="W29" s="1"/>
      <c r="X29" s="1"/>
      <c r="Y29" s="1"/>
      <c r="Z29" s="1"/>
      <c r="AA29" s="1"/>
    </row>
    <row r="30" spans="1:27" ht="15.75" customHeight="1" x14ac:dyDescent="0.25">
      <c r="A30" s="1"/>
      <c r="B30" s="1"/>
      <c r="C30" s="1"/>
      <c r="D30" s="61"/>
      <c r="E30" s="1"/>
      <c r="F30" s="1"/>
      <c r="G30" s="1"/>
      <c r="H30" s="1"/>
      <c r="I30" s="1"/>
      <c r="J30" s="1"/>
      <c r="K30" s="1"/>
      <c r="L30" s="1"/>
      <c r="M30" s="1"/>
      <c r="N30" s="1"/>
      <c r="O30" s="1"/>
      <c r="P30" s="1"/>
      <c r="Q30" s="1"/>
      <c r="R30" s="1"/>
      <c r="S30" s="1"/>
      <c r="T30" s="1"/>
      <c r="U30" s="1"/>
      <c r="V30" s="1"/>
      <c r="W30" s="1"/>
      <c r="X30" s="1"/>
      <c r="Y30" s="1"/>
      <c r="Z30" s="1"/>
      <c r="AA30" s="1"/>
    </row>
    <row r="31" spans="1:27" ht="15.75" customHeight="1" x14ac:dyDescent="0.25">
      <c r="A31" s="1"/>
      <c r="B31" s="1"/>
      <c r="C31" s="1"/>
      <c r="D31" s="61"/>
      <c r="E31" s="1"/>
      <c r="F31" s="1"/>
      <c r="G31" s="1"/>
      <c r="H31" s="1"/>
      <c r="I31" s="1"/>
      <c r="J31" s="1"/>
      <c r="K31" s="1"/>
      <c r="L31" s="1"/>
      <c r="M31" s="1"/>
      <c r="N31" s="1"/>
      <c r="O31" s="1"/>
      <c r="P31" s="1"/>
      <c r="Q31" s="1"/>
      <c r="R31" s="1"/>
      <c r="S31" s="1"/>
      <c r="T31" s="1"/>
      <c r="U31" s="1"/>
      <c r="V31" s="1"/>
      <c r="W31" s="1"/>
      <c r="X31" s="1"/>
      <c r="Y31" s="1"/>
      <c r="Z31" s="1"/>
      <c r="AA31" s="1"/>
    </row>
    <row r="32" spans="1:27" ht="15.75" customHeight="1" x14ac:dyDescent="0.25">
      <c r="A32" s="1"/>
      <c r="B32" s="1"/>
      <c r="C32" s="1"/>
      <c r="D32" s="61"/>
      <c r="E32" s="1"/>
      <c r="F32" s="1"/>
      <c r="G32" s="1"/>
      <c r="H32" s="1"/>
      <c r="I32" s="1"/>
      <c r="J32" s="1"/>
      <c r="K32" s="1"/>
      <c r="L32" s="1"/>
      <c r="M32" s="1"/>
      <c r="N32" s="1"/>
      <c r="O32" s="1"/>
      <c r="P32" s="1"/>
      <c r="Q32" s="1"/>
      <c r="R32" s="1"/>
      <c r="S32" s="1"/>
      <c r="T32" s="1"/>
      <c r="U32" s="1"/>
      <c r="V32" s="1"/>
      <c r="W32" s="1"/>
      <c r="X32" s="1"/>
      <c r="Y32" s="1"/>
      <c r="Z32" s="1"/>
      <c r="AA32" s="1"/>
    </row>
    <row r="33" spans="1:27" ht="15.75" customHeight="1" x14ac:dyDescent="0.25">
      <c r="A33" s="1"/>
      <c r="B33" s="1"/>
      <c r="C33" s="1"/>
      <c r="D33" s="61"/>
      <c r="E33" s="1"/>
      <c r="F33" s="1"/>
      <c r="G33" s="1"/>
      <c r="H33" s="1"/>
      <c r="I33" s="1"/>
      <c r="J33" s="1"/>
      <c r="K33" s="1"/>
      <c r="L33" s="1"/>
      <c r="M33" s="1"/>
      <c r="N33" s="1"/>
      <c r="O33" s="1"/>
      <c r="P33" s="1"/>
      <c r="Q33" s="1"/>
      <c r="R33" s="1"/>
      <c r="S33" s="1"/>
      <c r="T33" s="1"/>
      <c r="U33" s="1"/>
      <c r="V33" s="1"/>
      <c r="W33" s="1"/>
      <c r="X33" s="1"/>
      <c r="Y33" s="1"/>
      <c r="Z33" s="1"/>
      <c r="AA33" s="1"/>
    </row>
    <row r="34" spans="1:27" ht="15.75" customHeight="1" x14ac:dyDescent="0.25">
      <c r="A34" s="1"/>
      <c r="B34" s="1"/>
      <c r="C34" s="1"/>
      <c r="D34" s="61"/>
      <c r="E34" s="1"/>
      <c r="F34" s="1"/>
      <c r="G34" s="1"/>
      <c r="H34" s="1"/>
      <c r="I34" s="1"/>
      <c r="J34" s="1"/>
      <c r="K34" s="1"/>
      <c r="L34" s="1"/>
      <c r="M34" s="1"/>
      <c r="N34" s="1"/>
      <c r="O34" s="1"/>
      <c r="P34" s="1"/>
      <c r="Q34" s="1"/>
      <c r="R34" s="1"/>
      <c r="S34" s="1"/>
      <c r="T34" s="1"/>
      <c r="U34" s="1"/>
      <c r="V34" s="1"/>
      <c r="W34" s="1"/>
      <c r="X34" s="1"/>
      <c r="Y34" s="1"/>
      <c r="Z34" s="1"/>
      <c r="AA34" s="1"/>
    </row>
    <row r="35" spans="1:27" ht="15.75" customHeight="1" x14ac:dyDescent="0.25">
      <c r="A35" s="1"/>
      <c r="B35" s="1"/>
      <c r="C35" s="1"/>
      <c r="D35" s="61"/>
      <c r="E35" s="1"/>
      <c r="F35" s="1"/>
      <c r="G35" s="1"/>
      <c r="H35" s="1"/>
      <c r="I35" s="1"/>
      <c r="J35" s="1"/>
      <c r="K35" s="1"/>
      <c r="L35" s="1"/>
      <c r="M35" s="1"/>
      <c r="N35" s="1"/>
      <c r="O35" s="1"/>
      <c r="P35" s="1"/>
      <c r="Q35" s="1"/>
      <c r="R35" s="1"/>
      <c r="S35" s="1"/>
      <c r="T35" s="1"/>
      <c r="U35" s="1"/>
      <c r="V35" s="1"/>
      <c r="W35" s="1"/>
      <c r="X35" s="1"/>
      <c r="Y35" s="1"/>
      <c r="Z35" s="1"/>
      <c r="AA35" s="1"/>
    </row>
    <row r="36" spans="1:27" ht="15.75" customHeight="1" x14ac:dyDescent="0.25">
      <c r="A36" s="1"/>
      <c r="B36" s="1"/>
      <c r="C36" s="1"/>
      <c r="D36" s="61"/>
      <c r="E36" s="1"/>
      <c r="F36" s="1"/>
      <c r="G36" s="1"/>
      <c r="H36" s="1"/>
      <c r="I36" s="1"/>
      <c r="J36" s="1"/>
      <c r="K36" s="1"/>
      <c r="L36" s="1"/>
      <c r="M36" s="1"/>
      <c r="N36" s="1"/>
      <c r="O36" s="1"/>
      <c r="P36" s="1"/>
      <c r="Q36" s="1"/>
      <c r="R36" s="1"/>
      <c r="S36" s="1"/>
      <c r="T36" s="1"/>
      <c r="U36" s="1"/>
      <c r="V36" s="1"/>
      <c r="W36" s="1"/>
      <c r="X36" s="1"/>
      <c r="Y36" s="1"/>
      <c r="Z36" s="1"/>
      <c r="AA36" s="1"/>
    </row>
    <row r="37" spans="1:27" ht="15.75" customHeight="1" x14ac:dyDescent="0.25">
      <c r="A37" s="1"/>
      <c r="B37" s="1"/>
      <c r="C37" s="1"/>
      <c r="D37" s="61"/>
      <c r="E37" s="1"/>
      <c r="F37" s="1"/>
      <c r="G37" s="1"/>
      <c r="H37" s="1"/>
      <c r="I37" s="1"/>
      <c r="J37" s="1"/>
      <c r="K37" s="1"/>
      <c r="L37" s="1"/>
      <c r="M37" s="1"/>
      <c r="N37" s="1"/>
      <c r="O37" s="1"/>
      <c r="P37" s="1"/>
      <c r="Q37" s="1"/>
      <c r="R37" s="1"/>
      <c r="S37" s="1"/>
      <c r="T37" s="1"/>
      <c r="U37" s="1"/>
      <c r="V37" s="1"/>
      <c r="W37" s="1"/>
      <c r="X37" s="1"/>
      <c r="Y37" s="1"/>
      <c r="Z37" s="1"/>
      <c r="AA37" s="1"/>
    </row>
    <row r="38" spans="1:27" ht="15.75" customHeight="1" x14ac:dyDescent="0.25">
      <c r="A38" s="1"/>
      <c r="B38" s="1"/>
      <c r="C38" s="1"/>
      <c r="D38" s="61"/>
      <c r="E38" s="1"/>
      <c r="F38" s="1"/>
      <c r="G38" s="1"/>
      <c r="H38" s="1"/>
      <c r="I38" s="1"/>
      <c r="J38" s="1"/>
      <c r="K38" s="1"/>
      <c r="L38" s="1"/>
      <c r="M38" s="1"/>
      <c r="N38" s="1"/>
      <c r="O38" s="1"/>
      <c r="P38" s="1"/>
      <c r="Q38" s="1"/>
      <c r="R38" s="1"/>
      <c r="S38" s="1"/>
      <c r="T38" s="1"/>
      <c r="U38" s="1"/>
      <c r="V38" s="1"/>
      <c r="W38" s="1"/>
      <c r="X38" s="1"/>
      <c r="Y38" s="1"/>
      <c r="Z38" s="1"/>
      <c r="AA38" s="1"/>
    </row>
    <row r="39" spans="1:27" ht="15.75" customHeight="1" x14ac:dyDescent="0.25">
      <c r="A39" s="1"/>
      <c r="B39" s="1"/>
      <c r="C39" s="1"/>
      <c r="D39" s="61"/>
      <c r="E39" s="1"/>
      <c r="F39" s="1"/>
      <c r="G39" s="1"/>
      <c r="H39" s="1"/>
      <c r="I39" s="1"/>
      <c r="J39" s="1"/>
      <c r="K39" s="1"/>
      <c r="L39" s="1"/>
      <c r="M39" s="1"/>
      <c r="N39" s="1"/>
      <c r="O39" s="1"/>
      <c r="P39" s="1"/>
      <c r="Q39" s="1"/>
      <c r="R39" s="1"/>
      <c r="S39" s="1"/>
      <c r="T39" s="1"/>
      <c r="U39" s="1"/>
      <c r="V39" s="1"/>
      <c r="W39" s="1"/>
      <c r="X39" s="1"/>
      <c r="Y39" s="1"/>
      <c r="Z39" s="1"/>
      <c r="AA39" s="1"/>
    </row>
    <row r="40" spans="1:27" ht="15.75" customHeight="1" x14ac:dyDescent="0.25">
      <c r="A40" s="1"/>
      <c r="B40" s="1"/>
      <c r="C40" s="1"/>
      <c r="D40" s="61"/>
      <c r="E40" s="1"/>
      <c r="F40" s="1"/>
      <c r="G40" s="1"/>
      <c r="H40" s="1"/>
      <c r="I40" s="1"/>
      <c r="J40" s="1"/>
      <c r="K40" s="1"/>
      <c r="L40" s="1"/>
      <c r="M40" s="1"/>
      <c r="N40" s="1"/>
      <c r="O40" s="1"/>
      <c r="P40" s="1"/>
      <c r="Q40" s="1"/>
      <c r="R40" s="1"/>
      <c r="S40" s="1"/>
      <c r="T40" s="1"/>
      <c r="U40" s="1"/>
      <c r="V40" s="1"/>
      <c r="W40" s="1"/>
      <c r="X40" s="1"/>
      <c r="Y40" s="1"/>
      <c r="Z40" s="1"/>
      <c r="AA40" s="1"/>
    </row>
    <row r="41" spans="1:27" ht="15.75" customHeight="1" x14ac:dyDescent="0.25">
      <c r="A41" s="1"/>
      <c r="B41" s="1"/>
      <c r="C41" s="1"/>
      <c r="D41" s="61"/>
      <c r="E41" s="1"/>
      <c r="F41" s="1"/>
      <c r="G41" s="1"/>
      <c r="H41" s="1"/>
      <c r="I41" s="1"/>
      <c r="J41" s="1"/>
      <c r="K41" s="1"/>
      <c r="L41" s="1"/>
      <c r="M41" s="1"/>
      <c r="N41" s="1"/>
      <c r="O41" s="1"/>
      <c r="P41" s="1"/>
      <c r="Q41" s="1"/>
      <c r="R41" s="1"/>
      <c r="S41" s="1"/>
      <c r="T41" s="1"/>
      <c r="U41" s="1"/>
      <c r="V41" s="1"/>
      <c r="W41" s="1"/>
      <c r="X41" s="1"/>
      <c r="Y41" s="1"/>
      <c r="Z41" s="1"/>
      <c r="AA41" s="1"/>
    </row>
    <row r="42" spans="1:27" ht="15.75" customHeight="1" x14ac:dyDescent="0.25">
      <c r="A42" s="1"/>
      <c r="B42" s="1"/>
      <c r="C42" s="1"/>
      <c r="D42" s="61"/>
      <c r="E42" s="1"/>
      <c r="F42" s="1"/>
      <c r="G42" s="1"/>
      <c r="H42" s="1"/>
      <c r="I42" s="1"/>
      <c r="J42" s="1"/>
      <c r="K42" s="1"/>
      <c r="L42" s="1"/>
      <c r="M42" s="1"/>
      <c r="N42" s="1"/>
      <c r="O42" s="1"/>
      <c r="P42" s="1"/>
      <c r="Q42" s="1"/>
      <c r="R42" s="1"/>
      <c r="S42" s="1"/>
      <c r="T42" s="1"/>
      <c r="U42" s="1"/>
      <c r="V42" s="1"/>
      <c r="W42" s="1"/>
      <c r="X42" s="1"/>
      <c r="Y42" s="1"/>
      <c r="Z42" s="1"/>
      <c r="AA42" s="1"/>
    </row>
    <row r="43" spans="1:27" ht="15.75" customHeight="1" x14ac:dyDescent="0.25">
      <c r="A43" s="1"/>
      <c r="B43" s="1"/>
      <c r="C43" s="1"/>
      <c r="D43" s="61"/>
      <c r="E43" s="1"/>
      <c r="F43" s="1"/>
      <c r="G43" s="1"/>
      <c r="H43" s="1"/>
      <c r="I43" s="1"/>
      <c r="J43" s="1"/>
      <c r="K43" s="1"/>
      <c r="L43" s="1"/>
      <c r="M43" s="1"/>
      <c r="N43" s="1"/>
      <c r="O43" s="1"/>
      <c r="P43" s="1"/>
      <c r="Q43" s="1"/>
      <c r="R43" s="1"/>
      <c r="S43" s="1"/>
      <c r="T43" s="1"/>
      <c r="U43" s="1"/>
      <c r="V43" s="1"/>
      <c r="W43" s="1"/>
      <c r="X43" s="1"/>
      <c r="Y43" s="1"/>
      <c r="Z43" s="1"/>
      <c r="AA43" s="1"/>
    </row>
    <row r="44" spans="1:27" ht="15.75" customHeight="1" x14ac:dyDescent="0.25">
      <c r="A44" s="1"/>
      <c r="B44" s="1"/>
      <c r="C44" s="1"/>
      <c r="D44" s="61"/>
      <c r="E44" s="1"/>
      <c r="F44" s="1"/>
      <c r="G44" s="1"/>
      <c r="H44" s="1"/>
      <c r="I44" s="1"/>
      <c r="J44" s="1"/>
      <c r="K44" s="1"/>
      <c r="L44" s="1"/>
      <c r="M44" s="1"/>
      <c r="N44" s="1"/>
      <c r="O44" s="1"/>
      <c r="P44" s="1"/>
      <c r="Q44" s="1"/>
      <c r="R44" s="1"/>
      <c r="S44" s="1"/>
      <c r="T44" s="1"/>
      <c r="U44" s="1"/>
      <c r="V44" s="1"/>
      <c r="W44" s="1"/>
      <c r="X44" s="1"/>
      <c r="Y44" s="1"/>
      <c r="Z44" s="1"/>
      <c r="AA44" s="1"/>
    </row>
    <row r="45" spans="1:27" ht="15.75" customHeight="1" x14ac:dyDescent="0.25">
      <c r="A45" s="1"/>
      <c r="B45" s="1"/>
      <c r="C45" s="1"/>
      <c r="D45" s="61"/>
      <c r="E45" s="1"/>
      <c r="F45" s="1"/>
      <c r="G45" s="1"/>
      <c r="H45" s="1"/>
      <c r="I45" s="1"/>
      <c r="J45" s="1"/>
      <c r="K45" s="1"/>
      <c r="L45" s="1"/>
      <c r="M45" s="1"/>
      <c r="N45" s="1"/>
      <c r="O45" s="1"/>
      <c r="P45" s="1"/>
      <c r="Q45" s="1"/>
      <c r="R45" s="1"/>
      <c r="S45" s="1"/>
      <c r="T45" s="1"/>
      <c r="U45" s="1"/>
      <c r="V45" s="1"/>
      <c r="W45" s="1"/>
      <c r="X45" s="1"/>
      <c r="Y45" s="1"/>
      <c r="Z45" s="1"/>
      <c r="AA45" s="1"/>
    </row>
    <row r="46" spans="1:27" ht="15.75" customHeight="1" x14ac:dyDescent="0.25">
      <c r="A46" s="1"/>
      <c r="B46" s="1"/>
      <c r="C46" s="1"/>
      <c r="D46" s="61"/>
      <c r="E46" s="1"/>
      <c r="F46" s="1"/>
      <c r="G46" s="1"/>
      <c r="H46" s="1"/>
      <c r="I46" s="1"/>
      <c r="J46" s="1"/>
      <c r="K46" s="1"/>
      <c r="L46" s="1"/>
      <c r="M46" s="1"/>
      <c r="N46" s="1"/>
      <c r="O46" s="1"/>
      <c r="P46" s="1"/>
      <c r="Q46" s="1"/>
      <c r="R46" s="1"/>
      <c r="S46" s="1"/>
      <c r="T46" s="1"/>
      <c r="U46" s="1"/>
      <c r="V46" s="1"/>
      <c r="W46" s="1"/>
      <c r="X46" s="1"/>
      <c r="Y46" s="1"/>
      <c r="Z46" s="1"/>
      <c r="AA46" s="1"/>
    </row>
    <row r="47" spans="1:27" ht="15.75" customHeight="1" x14ac:dyDescent="0.25">
      <c r="A47" s="1"/>
      <c r="B47" s="1"/>
      <c r="C47" s="1"/>
      <c r="D47" s="61"/>
      <c r="E47" s="1"/>
      <c r="F47" s="1"/>
      <c r="G47" s="1"/>
      <c r="H47" s="1"/>
      <c r="I47" s="1"/>
      <c r="J47" s="1"/>
      <c r="K47" s="1"/>
      <c r="L47" s="1"/>
      <c r="M47" s="1"/>
      <c r="N47" s="1"/>
      <c r="O47" s="1"/>
      <c r="P47" s="1"/>
      <c r="Q47" s="1"/>
      <c r="R47" s="1"/>
      <c r="S47" s="1"/>
      <c r="T47" s="1"/>
      <c r="U47" s="1"/>
      <c r="V47" s="1"/>
      <c r="W47" s="1"/>
      <c r="X47" s="1"/>
      <c r="Y47" s="1"/>
      <c r="Z47" s="1"/>
      <c r="AA47" s="1"/>
    </row>
    <row r="48" spans="1:27" ht="15.75" customHeight="1" x14ac:dyDescent="0.25">
      <c r="A48" s="1"/>
      <c r="B48" s="1"/>
      <c r="C48" s="1"/>
      <c r="D48" s="61"/>
      <c r="E48" s="1"/>
      <c r="F48" s="1"/>
      <c r="G48" s="1"/>
      <c r="H48" s="1"/>
      <c r="I48" s="1"/>
      <c r="J48" s="1"/>
      <c r="K48" s="1"/>
      <c r="L48" s="1"/>
      <c r="M48" s="1"/>
      <c r="N48" s="1"/>
      <c r="O48" s="1"/>
      <c r="P48" s="1"/>
      <c r="Q48" s="1"/>
      <c r="R48" s="1"/>
      <c r="S48" s="1"/>
      <c r="T48" s="1"/>
      <c r="U48" s="1"/>
      <c r="V48" s="1"/>
      <c r="W48" s="1"/>
      <c r="X48" s="1"/>
      <c r="Y48" s="1"/>
      <c r="Z48" s="1"/>
      <c r="AA48" s="1"/>
    </row>
    <row r="49" spans="1:27" ht="15.75" customHeight="1" x14ac:dyDescent="0.25">
      <c r="A49" s="1"/>
      <c r="B49" s="1"/>
      <c r="C49" s="1"/>
      <c r="D49" s="61"/>
      <c r="E49" s="1"/>
      <c r="F49" s="1"/>
      <c r="G49" s="1"/>
      <c r="H49" s="1"/>
      <c r="I49" s="1"/>
      <c r="J49" s="1"/>
      <c r="K49" s="1"/>
      <c r="L49" s="1"/>
      <c r="M49" s="1"/>
      <c r="N49" s="1"/>
      <c r="O49" s="1"/>
      <c r="P49" s="1"/>
      <c r="Q49" s="1"/>
      <c r="R49" s="1"/>
      <c r="S49" s="1"/>
      <c r="T49" s="1"/>
      <c r="U49" s="1"/>
      <c r="V49" s="1"/>
      <c r="W49" s="1"/>
      <c r="X49" s="1"/>
      <c r="Y49" s="1"/>
      <c r="Z49" s="1"/>
      <c r="AA49" s="1"/>
    </row>
    <row r="50" spans="1:27" ht="15.75" customHeight="1" x14ac:dyDescent="0.25">
      <c r="A50" s="1"/>
      <c r="B50" s="1"/>
      <c r="C50" s="1"/>
      <c r="D50" s="61"/>
      <c r="E50" s="1"/>
      <c r="F50" s="1"/>
      <c r="G50" s="1"/>
      <c r="H50" s="1"/>
      <c r="I50" s="1"/>
      <c r="J50" s="1"/>
      <c r="K50" s="1"/>
      <c r="L50" s="1"/>
      <c r="M50" s="1"/>
      <c r="N50" s="1"/>
      <c r="O50" s="1"/>
      <c r="P50" s="1"/>
      <c r="Q50" s="1"/>
      <c r="R50" s="1"/>
      <c r="S50" s="1"/>
      <c r="T50" s="1"/>
      <c r="U50" s="1"/>
      <c r="V50" s="1"/>
      <c r="W50" s="1"/>
      <c r="X50" s="1"/>
      <c r="Y50" s="1"/>
      <c r="Z50" s="1"/>
      <c r="AA50" s="1"/>
    </row>
    <row r="51" spans="1:27" ht="15.75" customHeight="1" x14ac:dyDescent="0.25">
      <c r="A51" s="1"/>
      <c r="B51" s="1"/>
      <c r="C51" s="1"/>
      <c r="D51" s="61"/>
      <c r="E51" s="1"/>
      <c r="F51" s="1"/>
      <c r="G51" s="1"/>
      <c r="H51" s="1"/>
      <c r="I51" s="1"/>
      <c r="J51" s="1"/>
      <c r="K51" s="1"/>
      <c r="L51" s="1"/>
      <c r="M51" s="1"/>
      <c r="N51" s="1"/>
      <c r="O51" s="1"/>
      <c r="P51" s="1"/>
      <c r="Q51" s="1"/>
      <c r="R51" s="1"/>
      <c r="S51" s="1"/>
      <c r="T51" s="1"/>
      <c r="U51" s="1"/>
      <c r="V51" s="1"/>
      <c r="W51" s="1"/>
      <c r="X51" s="1"/>
      <c r="Y51" s="1"/>
      <c r="Z51" s="1"/>
      <c r="AA51" s="1"/>
    </row>
    <row r="52" spans="1:27" ht="15.75" customHeight="1" x14ac:dyDescent="0.25">
      <c r="A52" s="1"/>
      <c r="B52" s="1"/>
      <c r="C52" s="1"/>
      <c r="D52" s="61"/>
      <c r="E52" s="1"/>
      <c r="F52" s="1"/>
      <c r="G52" s="1"/>
      <c r="H52" s="1"/>
      <c r="I52" s="1"/>
      <c r="J52" s="1"/>
      <c r="K52" s="1"/>
      <c r="L52" s="1"/>
      <c r="M52" s="1"/>
      <c r="N52" s="1"/>
      <c r="O52" s="1"/>
      <c r="P52" s="1"/>
      <c r="Q52" s="1"/>
      <c r="R52" s="1"/>
      <c r="S52" s="1"/>
      <c r="T52" s="1"/>
      <c r="U52" s="1"/>
      <c r="V52" s="1"/>
      <c r="W52" s="1"/>
      <c r="X52" s="1"/>
      <c r="Y52" s="1"/>
      <c r="Z52" s="1"/>
      <c r="AA52" s="1"/>
    </row>
    <row r="53" spans="1:27" ht="15.75" customHeight="1" x14ac:dyDescent="0.25">
      <c r="A53" s="1"/>
      <c r="B53" s="1"/>
      <c r="C53" s="1"/>
      <c r="D53" s="61"/>
      <c r="E53" s="1"/>
      <c r="F53" s="1"/>
      <c r="G53" s="1"/>
      <c r="H53" s="1"/>
      <c r="I53" s="1"/>
      <c r="J53" s="1"/>
      <c r="K53" s="1"/>
      <c r="L53" s="1"/>
      <c r="M53" s="1"/>
      <c r="N53" s="1"/>
      <c r="O53" s="1"/>
      <c r="P53" s="1"/>
      <c r="Q53" s="1"/>
      <c r="R53" s="1"/>
      <c r="S53" s="1"/>
      <c r="T53" s="1"/>
      <c r="U53" s="1"/>
      <c r="V53" s="1"/>
      <c r="W53" s="1"/>
      <c r="X53" s="1"/>
      <c r="Y53" s="1"/>
      <c r="Z53" s="1"/>
      <c r="AA53" s="1"/>
    </row>
    <row r="54" spans="1:27" ht="15.75" customHeight="1" x14ac:dyDescent="0.25">
      <c r="A54" s="1"/>
      <c r="B54" s="1"/>
      <c r="C54" s="1"/>
      <c r="D54" s="61"/>
      <c r="E54" s="1"/>
      <c r="F54" s="1"/>
      <c r="G54" s="1"/>
      <c r="H54" s="1"/>
      <c r="I54" s="1"/>
      <c r="J54" s="1"/>
      <c r="K54" s="1"/>
      <c r="L54" s="1"/>
      <c r="M54" s="1"/>
      <c r="N54" s="1"/>
      <c r="O54" s="1"/>
      <c r="P54" s="1"/>
      <c r="Q54" s="1"/>
      <c r="R54" s="1"/>
      <c r="S54" s="1"/>
      <c r="T54" s="1"/>
      <c r="U54" s="1"/>
      <c r="V54" s="1"/>
      <c r="W54" s="1"/>
      <c r="X54" s="1"/>
      <c r="Y54" s="1"/>
      <c r="Z54" s="1"/>
      <c r="AA54" s="1"/>
    </row>
    <row r="55" spans="1:27" ht="15.75" customHeight="1" x14ac:dyDescent="0.25">
      <c r="A55" s="1"/>
      <c r="B55" s="1"/>
      <c r="C55" s="1"/>
      <c r="D55" s="61"/>
      <c r="E55" s="1"/>
      <c r="F55" s="1"/>
      <c r="G55" s="1"/>
      <c r="H55" s="1"/>
      <c r="I55" s="1"/>
      <c r="J55" s="1"/>
      <c r="K55" s="1"/>
      <c r="L55" s="1"/>
      <c r="M55" s="1"/>
      <c r="N55" s="1"/>
      <c r="O55" s="1"/>
      <c r="P55" s="1"/>
      <c r="Q55" s="1"/>
      <c r="R55" s="1"/>
      <c r="S55" s="1"/>
      <c r="T55" s="1"/>
      <c r="U55" s="1"/>
      <c r="V55" s="1"/>
      <c r="W55" s="1"/>
      <c r="X55" s="1"/>
      <c r="Y55" s="1"/>
      <c r="Z55" s="1"/>
      <c r="AA55" s="1"/>
    </row>
    <row r="56" spans="1:27" ht="15.75" customHeight="1" x14ac:dyDescent="0.25">
      <c r="A56" s="1"/>
      <c r="B56" s="1"/>
      <c r="C56" s="1"/>
      <c r="D56" s="61"/>
      <c r="E56" s="1"/>
      <c r="F56" s="1"/>
      <c r="G56" s="1"/>
      <c r="H56" s="1"/>
      <c r="I56" s="1"/>
      <c r="J56" s="1"/>
      <c r="K56" s="1"/>
      <c r="L56" s="1"/>
      <c r="M56" s="1"/>
      <c r="N56" s="1"/>
      <c r="O56" s="1"/>
      <c r="P56" s="1"/>
      <c r="Q56" s="1"/>
      <c r="R56" s="1"/>
      <c r="S56" s="1"/>
      <c r="T56" s="1"/>
      <c r="U56" s="1"/>
      <c r="V56" s="1"/>
      <c r="W56" s="1"/>
      <c r="X56" s="1"/>
      <c r="Y56" s="1"/>
      <c r="Z56" s="1"/>
      <c r="AA56" s="1"/>
    </row>
    <row r="57" spans="1:27" ht="15.75" customHeight="1" x14ac:dyDescent="0.25">
      <c r="A57" s="1"/>
      <c r="B57" s="1"/>
      <c r="C57" s="1"/>
      <c r="D57" s="61"/>
      <c r="E57" s="1"/>
      <c r="F57" s="1"/>
      <c r="G57" s="1"/>
      <c r="H57" s="1"/>
      <c r="I57" s="1"/>
      <c r="J57" s="1"/>
      <c r="K57" s="1"/>
      <c r="L57" s="1"/>
      <c r="M57" s="1"/>
      <c r="N57" s="1"/>
      <c r="O57" s="1"/>
      <c r="P57" s="1"/>
      <c r="Q57" s="1"/>
      <c r="R57" s="1"/>
      <c r="S57" s="1"/>
      <c r="T57" s="1"/>
      <c r="U57" s="1"/>
      <c r="V57" s="1"/>
      <c r="W57" s="1"/>
      <c r="X57" s="1"/>
      <c r="Y57" s="1"/>
      <c r="Z57" s="1"/>
      <c r="AA57" s="1"/>
    </row>
    <row r="58" spans="1:27" ht="15.75" customHeight="1" x14ac:dyDescent="0.25">
      <c r="A58" s="1"/>
      <c r="B58" s="1"/>
      <c r="C58" s="1"/>
      <c r="D58" s="61"/>
      <c r="E58" s="1"/>
      <c r="F58" s="1"/>
      <c r="G58" s="1"/>
      <c r="H58" s="1"/>
      <c r="I58" s="1"/>
      <c r="J58" s="1"/>
      <c r="K58" s="1"/>
      <c r="L58" s="1"/>
      <c r="M58" s="1"/>
      <c r="N58" s="1"/>
      <c r="O58" s="1"/>
      <c r="P58" s="1"/>
      <c r="Q58" s="1"/>
      <c r="R58" s="1"/>
      <c r="S58" s="1"/>
      <c r="T58" s="1"/>
      <c r="U58" s="1"/>
      <c r="V58" s="1"/>
      <c r="W58" s="1"/>
      <c r="X58" s="1"/>
      <c r="Y58" s="1"/>
      <c r="Z58" s="1"/>
      <c r="AA58" s="1"/>
    </row>
    <row r="59" spans="1:27" ht="15.75" customHeight="1" x14ac:dyDescent="0.25">
      <c r="A59" s="1"/>
      <c r="B59" s="1"/>
      <c r="C59" s="1"/>
      <c r="D59" s="61"/>
      <c r="E59" s="1"/>
      <c r="F59" s="1"/>
      <c r="G59" s="1"/>
      <c r="H59" s="1"/>
      <c r="I59" s="1"/>
      <c r="J59" s="1"/>
      <c r="K59" s="1"/>
      <c r="L59" s="1"/>
      <c r="M59" s="1"/>
      <c r="N59" s="1"/>
      <c r="O59" s="1"/>
      <c r="P59" s="1"/>
      <c r="Q59" s="1"/>
      <c r="R59" s="1"/>
      <c r="S59" s="1"/>
      <c r="T59" s="1"/>
      <c r="U59" s="1"/>
      <c r="V59" s="1"/>
      <c r="W59" s="1"/>
      <c r="X59" s="1"/>
      <c r="Y59" s="1"/>
      <c r="Z59" s="1"/>
      <c r="AA59" s="1"/>
    </row>
    <row r="60" spans="1:27" ht="15.75" customHeight="1" x14ac:dyDescent="0.25">
      <c r="A60" s="1"/>
      <c r="B60" s="1"/>
      <c r="C60" s="1"/>
      <c r="D60" s="61"/>
      <c r="E60" s="1"/>
      <c r="F60" s="1"/>
      <c r="G60" s="1"/>
      <c r="H60" s="1"/>
      <c r="I60" s="1"/>
      <c r="J60" s="1"/>
      <c r="K60" s="1"/>
      <c r="L60" s="1"/>
      <c r="M60" s="1"/>
      <c r="N60" s="1"/>
      <c r="O60" s="1"/>
      <c r="P60" s="1"/>
      <c r="Q60" s="1"/>
      <c r="R60" s="1"/>
      <c r="S60" s="1"/>
      <c r="T60" s="1"/>
      <c r="U60" s="1"/>
      <c r="V60" s="1"/>
      <c r="W60" s="1"/>
      <c r="X60" s="1"/>
      <c r="Y60" s="1"/>
      <c r="Z60" s="1"/>
      <c r="AA60" s="1"/>
    </row>
    <row r="61" spans="1:27" ht="15.75" customHeight="1" x14ac:dyDescent="0.25">
      <c r="A61" s="1"/>
      <c r="B61" s="1"/>
      <c r="C61" s="1"/>
      <c r="D61" s="61"/>
      <c r="E61" s="1"/>
      <c r="F61" s="1"/>
      <c r="G61" s="1"/>
      <c r="H61" s="1"/>
      <c r="I61" s="1"/>
      <c r="J61" s="1"/>
      <c r="K61" s="1"/>
      <c r="L61" s="1"/>
      <c r="M61" s="1"/>
      <c r="N61" s="1"/>
      <c r="O61" s="1"/>
      <c r="P61" s="1"/>
      <c r="Q61" s="1"/>
      <c r="R61" s="1"/>
      <c r="S61" s="1"/>
      <c r="T61" s="1"/>
      <c r="U61" s="1"/>
      <c r="V61" s="1"/>
      <c r="W61" s="1"/>
      <c r="X61" s="1"/>
      <c r="Y61" s="1"/>
      <c r="Z61" s="1"/>
      <c r="AA61" s="1"/>
    </row>
    <row r="62" spans="1:27" ht="15.75" customHeight="1" x14ac:dyDescent="0.25">
      <c r="A62" s="1"/>
      <c r="B62" s="1"/>
      <c r="C62" s="1"/>
      <c r="D62" s="61"/>
      <c r="E62" s="1"/>
      <c r="F62" s="1"/>
      <c r="G62" s="1"/>
      <c r="H62" s="1"/>
      <c r="I62" s="1"/>
      <c r="J62" s="1"/>
      <c r="K62" s="1"/>
      <c r="L62" s="1"/>
      <c r="M62" s="1"/>
      <c r="N62" s="1"/>
      <c r="O62" s="1"/>
      <c r="P62" s="1"/>
      <c r="Q62" s="1"/>
      <c r="R62" s="1"/>
      <c r="S62" s="1"/>
      <c r="T62" s="1"/>
      <c r="U62" s="1"/>
      <c r="V62" s="1"/>
      <c r="W62" s="1"/>
      <c r="X62" s="1"/>
      <c r="Y62" s="1"/>
      <c r="Z62" s="1"/>
      <c r="AA62" s="1"/>
    </row>
    <row r="63" spans="1:27" ht="15.75" customHeight="1" x14ac:dyDescent="0.25">
      <c r="A63" s="1"/>
      <c r="B63" s="1"/>
      <c r="C63" s="1"/>
      <c r="D63" s="61"/>
      <c r="E63" s="1"/>
      <c r="F63" s="1"/>
      <c r="G63" s="1"/>
      <c r="H63" s="1"/>
      <c r="I63" s="1"/>
      <c r="J63" s="1"/>
      <c r="K63" s="1"/>
      <c r="L63" s="1"/>
      <c r="M63" s="1"/>
      <c r="N63" s="1"/>
      <c r="O63" s="1"/>
      <c r="P63" s="1"/>
      <c r="Q63" s="1"/>
      <c r="R63" s="1"/>
      <c r="S63" s="1"/>
      <c r="T63" s="1"/>
      <c r="U63" s="1"/>
      <c r="V63" s="1"/>
      <c r="W63" s="1"/>
      <c r="X63" s="1"/>
      <c r="Y63" s="1"/>
      <c r="Z63" s="1"/>
      <c r="AA63" s="1"/>
    </row>
    <row r="64" spans="1:27" ht="15.75" customHeight="1" x14ac:dyDescent="0.25">
      <c r="A64" s="1"/>
      <c r="B64" s="1"/>
      <c r="C64" s="1"/>
      <c r="D64" s="61"/>
      <c r="E64" s="1"/>
      <c r="F64" s="1"/>
      <c r="G64" s="1"/>
      <c r="H64" s="1"/>
      <c r="I64" s="1"/>
      <c r="J64" s="1"/>
      <c r="K64" s="1"/>
      <c r="L64" s="1"/>
      <c r="M64" s="1"/>
      <c r="N64" s="1"/>
      <c r="O64" s="1"/>
      <c r="P64" s="1"/>
      <c r="Q64" s="1"/>
      <c r="R64" s="1"/>
      <c r="S64" s="1"/>
      <c r="T64" s="1"/>
      <c r="U64" s="1"/>
      <c r="V64" s="1"/>
      <c r="W64" s="1"/>
      <c r="X64" s="1"/>
      <c r="Y64" s="1"/>
      <c r="Z64" s="1"/>
      <c r="AA64" s="1"/>
    </row>
    <row r="65" spans="1:27" ht="15.75" customHeight="1" x14ac:dyDescent="0.25">
      <c r="A65" s="1"/>
      <c r="B65" s="1"/>
      <c r="C65" s="1"/>
      <c r="D65" s="61"/>
      <c r="E65" s="1"/>
      <c r="F65" s="1"/>
      <c r="G65" s="1"/>
      <c r="H65" s="1"/>
      <c r="I65" s="1"/>
      <c r="J65" s="1"/>
      <c r="K65" s="1"/>
      <c r="L65" s="1"/>
      <c r="M65" s="1"/>
      <c r="N65" s="1"/>
      <c r="O65" s="1"/>
      <c r="P65" s="1"/>
      <c r="Q65" s="1"/>
      <c r="R65" s="1"/>
      <c r="S65" s="1"/>
      <c r="T65" s="1"/>
      <c r="U65" s="1"/>
      <c r="V65" s="1"/>
      <c r="W65" s="1"/>
      <c r="X65" s="1"/>
      <c r="Y65" s="1"/>
      <c r="Z65" s="1"/>
      <c r="AA65" s="1"/>
    </row>
    <row r="66" spans="1:27" ht="15.75" customHeight="1" x14ac:dyDescent="0.25">
      <c r="A66" s="1"/>
      <c r="B66" s="1"/>
      <c r="C66" s="1"/>
      <c r="D66" s="61"/>
      <c r="E66" s="1"/>
      <c r="F66" s="1"/>
      <c r="G66" s="1"/>
      <c r="H66" s="1"/>
      <c r="I66" s="1"/>
      <c r="J66" s="1"/>
      <c r="K66" s="1"/>
      <c r="L66" s="1"/>
      <c r="M66" s="1"/>
      <c r="N66" s="1"/>
      <c r="O66" s="1"/>
      <c r="P66" s="1"/>
      <c r="Q66" s="1"/>
      <c r="R66" s="1"/>
      <c r="S66" s="1"/>
      <c r="T66" s="1"/>
      <c r="U66" s="1"/>
      <c r="V66" s="1"/>
      <c r="W66" s="1"/>
      <c r="X66" s="1"/>
      <c r="Y66" s="1"/>
      <c r="Z66" s="1"/>
      <c r="AA66" s="1"/>
    </row>
    <row r="67" spans="1:27" ht="15.75" customHeight="1" x14ac:dyDescent="0.25">
      <c r="A67" s="1"/>
      <c r="B67" s="1"/>
      <c r="C67" s="1"/>
      <c r="D67" s="61"/>
      <c r="E67" s="1"/>
      <c r="F67" s="1"/>
      <c r="G67" s="1"/>
      <c r="H67" s="1"/>
      <c r="I67" s="1"/>
      <c r="J67" s="1"/>
      <c r="K67" s="1"/>
      <c r="L67" s="1"/>
      <c r="M67" s="1"/>
      <c r="N67" s="1"/>
      <c r="O67" s="1"/>
      <c r="P67" s="1"/>
      <c r="Q67" s="1"/>
      <c r="R67" s="1"/>
      <c r="S67" s="1"/>
      <c r="T67" s="1"/>
      <c r="U67" s="1"/>
      <c r="V67" s="1"/>
      <c r="W67" s="1"/>
      <c r="X67" s="1"/>
      <c r="Y67" s="1"/>
      <c r="Z67" s="1"/>
      <c r="AA67" s="1"/>
    </row>
    <row r="68" spans="1:27" ht="15.75" customHeight="1" x14ac:dyDescent="0.25">
      <c r="A68" s="1"/>
      <c r="B68" s="1"/>
      <c r="C68" s="1"/>
      <c r="D68" s="61"/>
      <c r="E68" s="1"/>
      <c r="F68" s="1"/>
      <c r="G68" s="1"/>
      <c r="H68" s="1"/>
      <c r="I68" s="1"/>
      <c r="J68" s="1"/>
      <c r="K68" s="1"/>
      <c r="L68" s="1"/>
      <c r="M68" s="1"/>
      <c r="N68" s="1"/>
      <c r="O68" s="1"/>
      <c r="P68" s="1"/>
      <c r="Q68" s="1"/>
      <c r="R68" s="1"/>
      <c r="S68" s="1"/>
      <c r="T68" s="1"/>
      <c r="U68" s="1"/>
      <c r="V68" s="1"/>
      <c r="W68" s="1"/>
      <c r="X68" s="1"/>
      <c r="Y68" s="1"/>
      <c r="Z68" s="1"/>
      <c r="AA68" s="1"/>
    </row>
    <row r="69" spans="1:27" ht="15.75" customHeight="1" x14ac:dyDescent="0.25">
      <c r="A69" s="1"/>
      <c r="B69" s="1"/>
      <c r="C69" s="1"/>
      <c r="D69" s="61"/>
      <c r="E69" s="1"/>
      <c r="F69" s="1"/>
      <c r="G69" s="1"/>
      <c r="H69" s="1"/>
      <c r="I69" s="1"/>
      <c r="J69" s="1"/>
      <c r="K69" s="1"/>
      <c r="L69" s="1"/>
      <c r="M69" s="1"/>
      <c r="N69" s="1"/>
      <c r="O69" s="1"/>
      <c r="P69" s="1"/>
      <c r="Q69" s="1"/>
      <c r="R69" s="1"/>
      <c r="S69" s="1"/>
      <c r="T69" s="1"/>
      <c r="U69" s="1"/>
      <c r="V69" s="1"/>
      <c r="W69" s="1"/>
      <c r="X69" s="1"/>
      <c r="Y69" s="1"/>
      <c r="Z69" s="1"/>
      <c r="AA69" s="1"/>
    </row>
    <row r="70" spans="1:27" ht="15.75" customHeight="1" x14ac:dyDescent="0.25">
      <c r="A70" s="1"/>
      <c r="B70" s="1"/>
      <c r="C70" s="1"/>
      <c r="D70" s="61"/>
      <c r="E70" s="1"/>
      <c r="F70" s="1"/>
      <c r="G70" s="1"/>
      <c r="H70" s="1"/>
      <c r="I70" s="1"/>
      <c r="J70" s="1"/>
      <c r="K70" s="1"/>
      <c r="L70" s="1"/>
      <c r="M70" s="1"/>
      <c r="N70" s="1"/>
      <c r="O70" s="1"/>
      <c r="P70" s="1"/>
      <c r="Q70" s="1"/>
      <c r="R70" s="1"/>
      <c r="S70" s="1"/>
      <c r="T70" s="1"/>
      <c r="U70" s="1"/>
      <c r="V70" s="1"/>
      <c r="W70" s="1"/>
      <c r="X70" s="1"/>
      <c r="Y70" s="1"/>
      <c r="Z70" s="1"/>
      <c r="AA70" s="1"/>
    </row>
    <row r="71" spans="1:27" ht="15.75" customHeight="1" x14ac:dyDescent="0.25">
      <c r="A71" s="1"/>
      <c r="B71" s="1"/>
      <c r="C71" s="1"/>
      <c r="D71" s="61"/>
      <c r="E71" s="1"/>
      <c r="F71" s="1"/>
      <c r="G71" s="1"/>
      <c r="H71" s="1"/>
      <c r="I71" s="1"/>
      <c r="J71" s="1"/>
      <c r="K71" s="1"/>
      <c r="L71" s="1"/>
      <c r="M71" s="1"/>
      <c r="N71" s="1"/>
      <c r="O71" s="1"/>
      <c r="P71" s="1"/>
      <c r="Q71" s="1"/>
      <c r="R71" s="1"/>
      <c r="S71" s="1"/>
      <c r="T71" s="1"/>
      <c r="U71" s="1"/>
      <c r="V71" s="1"/>
      <c r="W71" s="1"/>
      <c r="X71" s="1"/>
      <c r="Y71" s="1"/>
      <c r="Z71" s="1"/>
      <c r="AA71" s="1"/>
    </row>
    <row r="72" spans="1:27" ht="15.75" customHeight="1" x14ac:dyDescent="0.25">
      <c r="A72" s="1"/>
      <c r="B72" s="1"/>
      <c r="C72" s="1"/>
      <c r="D72" s="61"/>
      <c r="E72" s="1"/>
      <c r="F72" s="1"/>
      <c r="G72" s="1"/>
      <c r="H72" s="1"/>
      <c r="I72" s="1"/>
      <c r="J72" s="1"/>
      <c r="K72" s="1"/>
      <c r="L72" s="1"/>
      <c r="M72" s="1"/>
      <c r="N72" s="1"/>
      <c r="O72" s="1"/>
      <c r="P72" s="1"/>
      <c r="Q72" s="1"/>
      <c r="R72" s="1"/>
      <c r="S72" s="1"/>
      <c r="T72" s="1"/>
      <c r="U72" s="1"/>
      <c r="V72" s="1"/>
      <c r="W72" s="1"/>
      <c r="X72" s="1"/>
      <c r="Y72" s="1"/>
      <c r="Z72" s="1"/>
      <c r="AA72" s="1"/>
    </row>
    <row r="73" spans="1:27" ht="15.75" customHeight="1" x14ac:dyDescent="0.25">
      <c r="A73" s="1"/>
      <c r="B73" s="1"/>
      <c r="C73" s="1"/>
      <c r="D73" s="61"/>
      <c r="E73" s="1"/>
      <c r="F73" s="1"/>
      <c r="G73" s="1"/>
      <c r="H73" s="1"/>
      <c r="I73" s="1"/>
      <c r="J73" s="1"/>
      <c r="K73" s="1"/>
      <c r="L73" s="1"/>
      <c r="M73" s="1"/>
      <c r="N73" s="1"/>
      <c r="O73" s="1"/>
      <c r="P73" s="1"/>
      <c r="Q73" s="1"/>
      <c r="R73" s="1"/>
      <c r="S73" s="1"/>
      <c r="T73" s="1"/>
      <c r="U73" s="1"/>
      <c r="V73" s="1"/>
      <c r="W73" s="1"/>
      <c r="X73" s="1"/>
      <c r="Y73" s="1"/>
      <c r="Z73" s="1"/>
      <c r="AA73" s="1"/>
    </row>
    <row r="74" spans="1:27" ht="15.75" customHeight="1" x14ac:dyDescent="0.25">
      <c r="A74" s="1"/>
      <c r="B74" s="1"/>
      <c r="C74" s="1"/>
      <c r="D74" s="61"/>
      <c r="E74" s="1"/>
      <c r="F74" s="1"/>
      <c r="G74" s="1"/>
      <c r="H74" s="1"/>
      <c r="I74" s="1"/>
      <c r="J74" s="1"/>
      <c r="K74" s="1"/>
      <c r="L74" s="1"/>
      <c r="M74" s="1"/>
      <c r="N74" s="1"/>
      <c r="O74" s="1"/>
      <c r="P74" s="1"/>
      <c r="Q74" s="1"/>
      <c r="R74" s="1"/>
      <c r="S74" s="1"/>
      <c r="T74" s="1"/>
      <c r="U74" s="1"/>
      <c r="V74" s="1"/>
      <c r="W74" s="1"/>
      <c r="X74" s="1"/>
      <c r="Y74" s="1"/>
      <c r="Z74" s="1"/>
      <c r="AA74" s="1"/>
    </row>
    <row r="75" spans="1:27" ht="15.75" customHeight="1" x14ac:dyDescent="0.25">
      <c r="A75" s="1"/>
      <c r="B75" s="1"/>
      <c r="C75" s="1"/>
      <c r="D75" s="61"/>
      <c r="E75" s="1"/>
      <c r="F75" s="1"/>
      <c r="G75" s="1"/>
      <c r="H75" s="1"/>
      <c r="I75" s="1"/>
      <c r="J75" s="1"/>
      <c r="K75" s="1"/>
      <c r="L75" s="1"/>
      <c r="M75" s="1"/>
      <c r="N75" s="1"/>
      <c r="O75" s="1"/>
      <c r="P75" s="1"/>
      <c r="Q75" s="1"/>
      <c r="R75" s="1"/>
      <c r="S75" s="1"/>
      <c r="T75" s="1"/>
      <c r="U75" s="1"/>
      <c r="V75" s="1"/>
      <c r="W75" s="1"/>
      <c r="X75" s="1"/>
      <c r="Y75" s="1"/>
      <c r="Z75" s="1"/>
      <c r="AA75" s="1"/>
    </row>
    <row r="76" spans="1:27" ht="15.75" customHeight="1" x14ac:dyDescent="0.25">
      <c r="A76" s="1"/>
      <c r="B76" s="1"/>
      <c r="C76" s="1"/>
      <c r="D76" s="61"/>
      <c r="E76" s="1"/>
      <c r="F76" s="1"/>
      <c r="G76" s="1"/>
      <c r="H76" s="1"/>
      <c r="I76" s="1"/>
      <c r="J76" s="1"/>
      <c r="K76" s="1"/>
      <c r="L76" s="1"/>
      <c r="M76" s="1"/>
      <c r="N76" s="1"/>
      <c r="O76" s="1"/>
      <c r="P76" s="1"/>
      <c r="Q76" s="1"/>
      <c r="R76" s="1"/>
      <c r="S76" s="1"/>
      <c r="T76" s="1"/>
      <c r="U76" s="1"/>
      <c r="V76" s="1"/>
      <c r="W76" s="1"/>
      <c r="X76" s="1"/>
      <c r="Y76" s="1"/>
      <c r="Z76" s="1"/>
      <c r="AA76" s="1"/>
    </row>
    <row r="77" spans="1:27" ht="15.75" customHeight="1" x14ac:dyDescent="0.25">
      <c r="A77" s="1"/>
      <c r="B77" s="1"/>
      <c r="C77" s="1"/>
      <c r="D77" s="61"/>
      <c r="E77" s="1"/>
      <c r="F77" s="1"/>
      <c r="G77" s="1"/>
      <c r="H77" s="1"/>
      <c r="I77" s="1"/>
      <c r="J77" s="1"/>
      <c r="K77" s="1"/>
      <c r="L77" s="1"/>
      <c r="M77" s="1"/>
      <c r="N77" s="1"/>
      <c r="O77" s="1"/>
      <c r="P77" s="1"/>
      <c r="Q77" s="1"/>
      <c r="R77" s="1"/>
      <c r="S77" s="1"/>
      <c r="T77" s="1"/>
      <c r="U77" s="1"/>
      <c r="V77" s="1"/>
      <c r="W77" s="1"/>
      <c r="X77" s="1"/>
      <c r="Y77" s="1"/>
      <c r="Z77" s="1"/>
      <c r="AA77" s="1"/>
    </row>
    <row r="78" spans="1:27" ht="15.75" customHeight="1" x14ac:dyDescent="0.25">
      <c r="A78" s="1"/>
      <c r="B78" s="1"/>
      <c r="C78" s="1"/>
      <c r="D78" s="61"/>
      <c r="E78" s="1"/>
      <c r="F78" s="1"/>
      <c r="G78" s="1"/>
      <c r="H78" s="1"/>
      <c r="I78" s="1"/>
      <c r="J78" s="1"/>
      <c r="K78" s="1"/>
      <c r="L78" s="1"/>
      <c r="M78" s="1"/>
      <c r="N78" s="1"/>
      <c r="O78" s="1"/>
      <c r="P78" s="1"/>
      <c r="Q78" s="1"/>
      <c r="R78" s="1"/>
      <c r="S78" s="1"/>
      <c r="T78" s="1"/>
      <c r="U78" s="1"/>
      <c r="V78" s="1"/>
      <c r="W78" s="1"/>
      <c r="X78" s="1"/>
      <c r="Y78" s="1"/>
      <c r="Z78" s="1"/>
      <c r="AA78" s="1"/>
    </row>
    <row r="79" spans="1:27" ht="15.75" customHeight="1" x14ac:dyDescent="0.25">
      <c r="A79" s="1"/>
      <c r="B79" s="1"/>
      <c r="C79" s="1"/>
      <c r="D79" s="61"/>
      <c r="E79" s="1"/>
      <c r="F79" s="1"/>
      <c r="G79" s="1"/>
      <c r="H79" s="1"/>
      <c r="I79" s="1"/>
      <c r="J79" s="1"/>
      <c r="K79" s="1"/>
      <c r="L79" s="1"/>
      <c r="M79" s="1"/>
      <c r="N79" s="1"/>
      <c r="O79" s="1"/>
      <c r="P79" s="1"/>
      <c r="Q79" s="1"/>
      <c r="R79" s="1"/>
      <c r="S79" s="1"/>
      <c r="T79" s="1"/>
      <c r="U79" s="1"/>
      <c r="V79" s="1"/>
      <c r="W79" s="1"/>
      <c r="X79" s="1"/>
      <c r="Y79" s="1"/>
      <c r="Z79" s="1"/>
      <c r="AA79" s="1"/>
    </row>
    <row r="80" spans="1:27" ht="15.75" customHeight="1" x14ac:dyDescent="0.25">
      <c r="A80" s="1"/>
      <c r="B80" s="1"/>
      <c r="C80" s="1"/>
      <c r="D80" s="61"/>
      <c r="E80" s="1"/>
      <c r="F80" s="1"/>
      <c r="G80" s="1"/>
      <c r="H80" s="1"/>
      <c r="I80" s="1"/>
      <c r="J80" s="1"/>
      <c r="K80" s="1"/>
      <c r="L80" s="1"/>
      <c r="M80" s="1"/>
      <c r="N80" s="1"/>
      <c r="O80" s="1"/>
      <c r="P80" s="1"/>
      <c r="Q80" s="1"/>
      <c r="R80" s="1"/>
      <c r="S80" s="1"/>
      <c r="T80" s="1"/>
      <c r="U80" s="1"/>
      <c r="V80" s="1"/>
      <c r="W80" s="1"/>
      <c r="X80" s="1"/>
      <c r="Y80" s="1"/>
      <c r="Z80" s="1"/>
      <c r="AA80" s="1"/>
    </row>
    <row r="81" spans="1:27" ht="15.75" customHeight="1" x14ac:dyDescent="0.25">
      <c r="A81" s="1"/>
      <c r="B81" s="1"/>
      <c r="C81" s="1"/>
      <c r="D81" s="61"/>
      <c r="E81" s="1"/>
      <c r="F81" s="1"/>
      <c r="G81" s="1"/>
      <c r="H81" s="1"/>
      <c r="I81" s="1"/>
      <c r="J81" s="1"/>
      <c r="K81" s="1"/>
      <c r="L81" s="1"/>
      <c r="M81" s="1"/>
      <c r="N81" s="1"/>
      <c r="O81" s="1"/>
      <c r="P81" s="1"/>
      <c r="Q81" s="1"/>
      <c r="R81" s="1"/>
      <c r="S81" s="1"/>
      <c r="T81" s="1"/>
      <c r="U81" s="1"/>
      <c r="V81" s="1"/>
      <c r="W81" s="1"/>
      <c r="X81" s="1"/>
      <c r="Y81" s="1"/>
      <c r="Z81" s="1"/>
      <c r="AA81" s="1"/>
    </row>
    <row r="82" spans="1:27" ht="15.75" customHeight="1" x14ac:dyDescent="0.25">
      <c r="A82" s="1"/>
      <c r="B82" s="1"/>
      <c r="C82" s="1"/>
      <c r="D82" s="61"/>
      <c r="E82" s="1"/>
      <c r="F82" s="1"/>
      <c r="G82" s="1"/>
      <c r="H82" s="1"/>
      <c r="I82" s="1"/>
      <c r="J82" s="1"/>
      <c r="K82" s="1"/>
      <c r="L82" s="1"/>
      <c r="M82" s="1"/>
      <c r="N82" s="1"/>
      <c r="O82" s="1"/>
      <c r="P82" s="1"/>
      <c r="Q82" s="1"/>
      <c r="R82" s="1"/>
      <c r="S82" s="1"/>
      <c r="T82" s="1"/>
      <c r="U82" s="1"/>
      <c r="V82" s="1"/>
      <c r="W82" s="1"/>
      <c r="X82" s="1"/>
      <c r="Y82" s="1"/>
      <c r="Z82" s="1"/>
      <c r="AA82" s="1"/>
    </row>
    <row r="83" spans="1:27" ht="15.75" customHeight="1" x14ac:dyDescent="0.25">
      <c r="A83" s="1"/>
      <c r="B83" s="1"/>
      <c r="C83" s="1"/>
      <c r="D83" s="61"/>
      <c r="E83" s="1"/>
      <c r="F83" s="1"/>
      <c r="G83" s="1"/>
      <c r="H83" s="1"/>
      <c r="I83" s="1"/>
      <c r="J83" s="1"/>
      <c r="K83" s="1"/>
      <c r="L83" s="1"/>
      <c r="M83" s="1"/>
      <c r="N83" s="1"/>
      <c r="O83" s="1"/>
      <c r="P83" s="1"/>
      <c r="Q83" s="1"/>
      <c r="R83" s="1"/>
      <c r="S83" s="1"/>
      <c r="T83" s="1"/>
      <c r="U83" s="1"/>
      <c r="V83" s="1"/>
      <c r="W83" s="1"/>
      <c r="X83" s="1"/>
      <c r="Y83" s="1"/>
      <c r="Z83" s="1"/>
      <c r="AA83" s="1"/>
    </row>
    <row r="84" spans="1:27" ht="15.75" customHeight="1" x14ac:dyDescent="0.25">
      <c r="A84" s="1"/>
      <c r="B84" s="1"/>
      <c r="C84" s="1"/>
      <c r="D84" s="61"/>
      <c r="E84" s="1"/>
      <c r="F84" s="1"/>
      <c r="G84" s="1"/>
      <c r="H84" s="1"/>
      <c r="I84" s="1"/>
      <c r="J84" s="1"/>
      <c r="K84" s="1"/>
      <c r="L84" s="1"/>
      <c r="M84" s="1"/>
      <c r="N84" s="1"/>
      <c r="O84" s="1"/>
      <c r="P84" s="1"/>
      <c r="Q84" s="1"/>
      <c r="R84" s="1"/>
      <c r="S84" s="1"/>
      <c r="T84" s="1"/>
      <c r="U84" s="1"/>
      <c r="V84" s="1"/>
      <c r="W84" s="1"/>
      <c r="X84" s="1"/>
      <c r="Y84" s="1"/>
      <c r="Z84" s="1"/>
      <c r="AA84" s="1"/>
    </row>
    <row r="85" spans="1:27" ht="15.75" customHeight="1" x14ac:dyDescent="0.25">
      <c r="A85" s="1"/>
      <c r="B85" s="1"/>
      <c r="C85" s="1"/>
      <c r="D85" s="61"/>
      <c r="E85" s="1"/>
      <c r="F85" s="1"/>
      <c r="G85" s="1"/>
      <c r="H85" s="1"/>
      <c r="I85" s="1"/>
      <c r="J85" s="1"/>
      <c r="K85" s="1"/>
      <c r="L85" s="1"/>
      <c r="M85" s="1"/>
      <c r="N85" s="1"/>
      <c r="O85" s="1"/>
      <c r="P85" s="1"/>
      <c r="Q85" s="1"/>
      <c r="R85" s="1"/>
      <c r="S85" s="1"/>
      <c r="T85" s="1"/>
      <c r="U85" s="1"/>
      <c r="V85" s="1"/>
      <c r="W85" s="1"/>
      <c r="X85" s="1"/>
      <c r="Y85" s="1"/>
      <c r="Z85" s="1"/>
      <c r="AA85" s="1"/>
    </row>
    <row r="86" spans="1:27" ht="15.75" customHeight="1" x14ac:dyDescent="0.25">
      <c r="A86" s="1"/>
      <c r="B86" s="1"/>
      <c r="C86" s="1"/>
      <c r="D86" s="61"/>
      <c r="E86" s="1"/>
      <c r="F86" s="1"/>
      <c r="G86" s="1"/>
      <c r="H86" s="1"/>
      <c r="I86" s="1"/>
      <c r="J86" s="1"/>
      <c r="K86" s="1"/>
      <c r="L86" s="1"/>
      <c r="M86" s="1"/>
      <c r="N86" s="1"/>
      <c r="O86" s="1"/>
      <c r="P86" s="1"/>
      <c r="Q86" s="1"/>
      <c r="R86" s="1"/>
      <c r="S86" s="1"/>
      <c r="T86" s="1"/>
      <c r="U86" s="1"/>
      <c r="V86" s="1"/>
      <c r="W86" s="1"/>
      <c r="X86" s="1"/>
      <c r="Y86" s="1"/>
      <c r="Z86" s="1"/>
      <c r="AA86" s="1"/>
    </row>
    <row r="87" spans="1:27" ht="15.75" customHeight="1" x14ac:dyDescent="0.25">
      <c r="A87" s="1"/>
      <c r="B87" s="1"/>
      <c r="C87" s="1"/>
      <c r="D87" s="61"/>
      <c r="E87" s="1"/>
      <c r="F87" s="1"/>
      <c r="G87" s="1"/>
      <c r="H87" s="1"/>
      <c r="I87" s="1"/>
      <c r="J87" s="1"/>
      <c r="K87" s="1"/>
      <c r="L87" s="1"/>
      <c r="M87" s="1"/>
      <c r="N87" s="1"/>
      <c r="O87" s="1"/>
      <c r="P87" s="1"/>
      <c r="Q87" s="1"/>
      <c r="R87" s="1"/>
      <c r="S87" s="1"/>
      <c r="T87" s="1"/>
      <c r="U87" s="1"/>
      <c r="V87" s="1"/>
      <c r="W87" s="1"/>
      <c r="X87" s="1"/>
      <c r="Y87" s="1"/>
      <c r="Z87" s="1"/>
      <c r="AA87" s="1"/>
    </row>
    <row r="88" spans="1:27" ht="15.75" customHeight="1" x14ac:dyDescent="0.25">
      <c r="A88" s="1"/>
      <c r="B88" s="1"/>
      <c r="C88" s="1"/>
      <c r="D88" s="61"/>
      <c r="E88" s="1"/>
      <c r="F88" s="1"/>
      <c r="G88" s="1"/>
      <c r="H88" s="1"/>
      <c r="I88" s="1"/>
      <c r="J88" s="1"/>
      <c r="K88" s="1"/>
      <c r="L88" s="1"/>
      <c r="M88" s="1"/>
      <c r="N88" s="1"/>
      <c r="O88" s="1"/>
      <c r="P88" s="1"/>
      <c r="Q88" s="1"/>
      <c r="R88" s="1"/>
      <c r="S88" s="1"/>
      <c r="T88" s="1"/>
      <c r="U88" s="1"/>
      <c r="V88" s="1"/>
      <c r="W88" s="1"/>
      <c r="X88" s="1"/>
      <c r="Y88" s="1"/>
      <c r="Z88" s="1"/>
      <c r="AA88" s="1"/>
    </row>
    <row r="89" spans="1:27" ht="15.75" customHeight="1" x14ac:dyDescent="0.25">
      <c r="A89" s="1"/>
      <c r="B89" s="1"/>
      <c r="C89" s="1"/>
      <c r="D89" s="61"/>
      <c r="E89" s="1"/>
      <c r="F89" s="1"/>
      <c r="G89" s="1"/>
      <c r="H89" s="1"/>
      <c r="I89" s="1"/>
      <c r="J89" s="1"/>
      <c r="K89" s="1"/>
      <c r="L89" s="1"/>
      <c r="M89" s="1"/>
      <c r="N89" s="1"/>
      <c r="O89" s="1"/>
      <c r="P89" s="1"/>
      <c r="Q89" s="1"/>
      <c r="R89" s="1"/>
      <c r="S89" s="1"/>
      <c r="T89" s="1"/>
      <c r="U89" s="1"/>
      <c r="V89" s="1"/>
      <c r="W89" s="1"/>
      <c r="X89" s="1"/>
      <c r="Y89" s="1"/>
      <c r="Z89" s="1"/>
      <c r="AA89" s="1"/>
    </row>
    <row r="90" spans="1:27" ht="15.75" customHeight="1" x14ac:dyDescent="0.25">
      <c r="A90" s="1"/>
      <c r="B90" s="1"/>
      <c r="C90" s="1"/>
      <c r="D90" s="61"/>
      <c r="E90" s="1"/>
      <c r="F90" s="1"/>
      <c r="G90" s="1"/>
      <c r="H90" s="1"/>
      <c r="I90" s="1"/>
      <c r="J90" s="1"/>
      <c r="K90" s="1"/>
      <c r="L90" s="1"/>
      <c r="M90" s="1"/>
      <c r="N90" s="1"/>
      <c r="O90" s="1"/>
      <c r="P90" s="1"/>
      <c r="Q90" s="1"/>
      <c r="R90" s="1"/>
      <c r="S90" s="1"/>
      <c r="T90" s="1"/>
      <c r="U90" s="1"/>
      <c r="V90" s="1"/>
      <c r="W90" s="1"/>
      <c r="X90" s="1"/>
      <c r="Y90" s="1"/>
      <c r="Z90" s="1"/>
      <c r="AA90" s="1"/>
    </row>
    <row r="91" spans="1:27" ht="15.75" customHeight="1" x14ac:dyDescent="0.25">
      <c r="A91" s="1"/>
      <c r="B91" s="1"/>
      <c r="C91" s="1"/>
      <c r="D91" s="61"/>
      <c r="E91" s="1"/>
      <c r="F91" s="1"/>
      <c r="G91" s="1"/>
      <c r="H91" s="1"/>
      <c r="I91" s="1"/>
      <c r="J91" s="1"/>
      <c r="K91" s="1"/>
      <c r="L91" s="1"/>
      <c r="M91" s="1"/>
      <c r="N91" s="1"/>
      <c r="O91" s="1"/>
      <c r="P91" s="1"/>
      <c r="Q91" s="1"/>
      <c r="R91" s="1"/>
      <c r="S91" s="1"/>
      <c r="T91" s="1"/>
      <c r="U91" s="1"/>
      <c r="V91" s="1"/>
      <c r="W91" s="1"/>
      <c r="X91" s="1"/>
      <c r="Y91" s="1"/>
      <c r="Z91" s="1"/>
      <c r="AA91" s="1"/>
    </row>
    <row r="92" spans="1:27" ht="15.75" customHeight="1" x14ac:dyDescent="0.25">
      <c r="A92" s="1"/>
      <c r="B92" s="1"/>
      <c r="C92" s="1"/>
      <c r="D92" s="61"/>
      <c r="E92" s="1"/>
      <c r="F92" s="1"/>
      <c r="G92" s="1"/>
      <c r="H92" s="1"/>
      <c r="I92" s="1"/>
      <c r="J92" s="1"/>
      <c r="K92" s="1"/>
      <c r="L92" s="1"/>
      <c r="M92" s="1"/>
      <c r="N92" s="1"/>
      <c r="O92" s="1"/>
      <c r="P92" s="1"/>
      <c r="Q92" s="1"/>
      <c r="R92" s="1"/>
      <c r="S92" s="1"/>
      <c r="T92" s="1"/>
      <c r="U92" s="1"/>
      <c r="V92" s="1"/>
      <c r="W92" s="1"/>
      <c r="X92" s="1"/>
      <c r="Y92" s="1"/>
      <c r="Z92" s="1"/>
      <c r="AA92" s="1"/>
    </row>
    <row r="93" spans="1:27" ht="15.75" customHeight="1" x14ac:dyDescent="0.25">
      <c r="A93" s="1"/>
      <c r="B93" s="1"/>
      <c r="C93" s="1"/>
      <c r="D93" s="61"/>
      <c r="E93" s="1"/>
      <c r="F93" s="1"/>
      <c r="G93" s="1"/>
      <c r="H93" s="1"/>
      <c r="I93" s="1"/>
      <c r="J93" s="1"/>
      <c r="K93" s="1"/>
      <c r="L93" s="1"/>
      <c r="M93" s="1"/>
      <c r="N93" s="1"/>
      <c r="O93" s="1"/>
      <c r="P93" s="1"/>
      <c r="Q93" s="1"/>
      <c r="R93" s="1"/>
      <c r="S93" s="1"/>
      <c r="T93" s="1"/>
      <c r="U93" s="1"/>
      <c r="V93" s="1"/>
      <c r="W93" s="1"/>
      <c r="X93" s="1"/>
      <c r="Y93" s="1"/>
      <c r="Z93" s="1"/>
      <c r="AA93" s="1"/>
    </row>
    <row r="94" spans="1:27" ht="15.75" customHeight="1" x14ac:dyDescent="0.25">
      <c r="A94" s="1"/>
      <c r="B94" s="1"/>
      <c r="C94" s="1"/>
      <c r="D94" s="61"/>
      <c r="E94" s="1"/>
      <c r="F94" s="1"/>
      <c r="G94" s="1"/>
      <c r="H94" s="1"/>
      <c r="I94" s="1"/>
      <c r="J94" s="1"/>
      <c r="K94" s="1"/>
      <c r="L94" s="1"/>
      <c r="M94" s="1"/>
      <c r="N94" s="1"/>
      <c r="O94" s="1"/>
      <c r="P94" s="1"/>
      <c r="Q94" s="1"/>
      <c r="R94" s="1"/>
      <c r="S94" s="1"/>
      <c r="T94" s="1"/>
      <c r="U94" s="1"/>
      <c r="V94" s="1"/>
      <c r="W94" s="1"/>
      <c r="X94" s="1"/>
      <c r="Y94" s="1"/>
      <c r="Z94" s="1"/>
      <c r="AA94" s="1"/>
    </row>
    <row r="95" spans="1:27" ht="15.75" customHeight="1" x14ac:dyDescent="0.25">
      <c r="A95" s="1"/>
      <c r="B95" s="1"/>
      <c r="C95" s="1"/>
      <c r="D95" s="61"/>
      <c r="E95" s="1"/>
      <c r="F95" s="1"/>
      <c r="G95" s="1"/>
      <c r="H95" s="1"/>
      <c r="I95" s="1"/>
      <c r="J95" s="1"/>
      <c r="K95" s="1"/>
      <c r="L95" s="1"/>
      <c r="M95" s="1"/>
      <c r="N95" s="1"/>
      <c r="O95" s="1"/>
      <c r="P95" s="1"/>
      <c r="Q95" s="1"/>
      <c r="R95" s="1"/>
      <c r="S95" s="1"/>
      <c r="T95" s="1"/>
      <c r="U95" s="1"/>
      <c r="V95" s="1"/>
      <c r="W95" s="1"/>
      <c r="X95" s="1"/>
      <c r="Y95" s="1"/>
      <c r="Z95" s="1"/>
      <c r="AA95" s="1"/>
    </row>
    <row r="96" spans="1:27" ht="15.75" customHeight="1" x14ac:dyDescent="0.25">
      <c r="A96" s="1"/>
      <c r="B96" s="1"/>
      <c r="C96" s="1"/>
      <c r="D96" s="61"/>
      <c r="E96" s="1"/>
      <c r="F96" s="1"/>
      <c r="G96" s="1"/>
      <c r="H96" s="1"/>
      <c r="I96" s="1"/>
      <c r="J96" s="1"/>
      <c r="K96" s="1"/>
      <c r="L96" s="1"/>
      <c r="M96" s="1"/>
      <c r="N96" s="1"/>
      <c r="O96" s="1"/>
      <c r="P96" s="1"/>
      <c r="Q96" s="1"/>
      <c r="R96" s="1"/>
      <c r="S96" s="1"/>
      <c r="T96" s="1"/>
      <c r="U96" s="1"/>
      <c r="V96" s="1"/>
      <c r="W96" s="1"/>
      <c r="X96" s="1"/>
      <c r="Y96" s="1"/>
      <c r="Z96" s="1"/>
      <c r="AA96" s="1"/>
    </row>
    <row r="97" spans="1:27" ht="15.75" customHeight="1" x14ac:dyDescent="0.25">
      <c r="A97" s="1"/>
      <c r="B97" s="1"/>
      <c r="C97" s="1"/>
      <c r="D97" s="61"/>
      <c r="E97" s="1"/>
      <c r="F97" s="1"/>
      <c r="G97" s="1"/>
      <c r="H97" s="1"/>
      <c r="I97" s="1"/>
      <c r="J97" s="1"/>
      <c r="K97" s="1"/>
      <c r="L97" s="1"/>
      <c r="M97" s="1"/>
      <c r="N97" s="1"/>
      <c r="O97" s="1"/>
      <c r="P97" s="1"/>
      <c r="Q97" s="1"/>
      <c r="R97" s="1"/>
      <c r="S97" s="1"/>
      <c r="T97" s="1"/>
      <c r="U97" s="1"/>
      <c r="V97" s="1"/>
      <c r="W97" s="1"/>
      <c r="X97" s="1"/>
      <c r="Y97" s="1"/>
      <c r="Z97" s="1"/>
      <c r="AA97" s="1"/>
    </row>
    <row r="98" spans="1:27" ht="15.75" customHeight="1" x14ac:dyDescent="0.25">
      <c r="A98" s="1"/>
      <c r="B98" s="1"/>
      <c r="C98" s="1"/>
      <c r="D98" s="61"/>
      <c r="E98" s="1"/>
      <c r="F98" s="1"/>
      <c r="G98" s="1"/>
      <c r="H98" s="1"/>
      <c r="I98" s="1"/>
      <c r="J98" s="1"/>
      <c r="K98" s="1"/>
      <c r="L98" s="1"/>
      <c r="M98" s="1"/>
      <c r="N98" s="1"/>
      <c r="O98" s="1"/>
      <c r="P98" s="1"/>
      <c r="Q98" s="1"/>
      <c r="R98" s="1"/>
      <c r="S98" s="1"/>
      <c r="T98" s="1"/>
      <c r="U98" s="1"/>
      <c r="V98" s="1"/>
      <c r="W98" s="1"/>
      <c r="X98" s="1"/>
      <c r="Y98" s="1"/>
      <c r="Z98" s="1"/>
      <c r="AA98" s="1"/>
    </row>
    <row r="99" spans="1:27" ht="15.75" customHeight="1" x14ac:dyDescent="0.25">
      <c r="A99" s="1"/>
      <c r="B99" s="1"/>
      <c r="C99" s="1"/>
      <c r="D99" s="61"/>
      <c r="E99" s="1"/>
      <c r="F99" s="1"/>
      <c r="G99" s="1"/>
      <c r="H99" s="1"/>
      <c r="I99" s="1"/>
      <c r="J99" s="1"/>
      <c r="K99" s="1"/>
      <c r="L99" s="1"/>
      <c r="M99" s="1"/>
      <c r="N99" s="1"/>
      <c r="O99" s="1"/>
      <c r="P99" s="1"/>
      <c r="Q99" s="1"/>
      <c r="R99" s="1"/>
      <c r="S99" s="1"/>
      <c r="T99" s="1"/>
      <c r="U99" s="1"/>
      <c r="V99" s="1"/>
      <c r="W99" s="1"/>
      <c r="X99" s="1"/>
      <c r="Y99" s="1"/>
      <c r="Z99" s="1"/>
      <c r="AA99" s="1"/>
    </row>
    <row r="100" spans="1:27" ht="15.75" customHeight="1" x14ac:dyDescent="0.25">
      <c r="A100" s="1"/>
      <c r="B100" s="1"/>
      <c r="C100" s="1"/>
      <c r="D100" s="6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5.75" customHeight="1" x14ac:dyDescent="0.25">
      <c r="A101" s="1"/>
      <c r="B101" s="1"/>
      <c r="C101" s="1"/>
      <c r="D101" s="6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5.75" customHeight="1" x14ac:dyDescent="0.25">
      <c r="A102" s="1"/>
      <c r="B102" s="1"/>
      <c r="C102" s="1"/>
      <c r="D102" s="6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5.75" customHeight="1" x14ac:dyDescent="0.25">
      <c r="A103" s="1"/>
      <c r="B103" s="1"/>
      <c r="C103" s="1"/>
      <c r="D103" s="6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5.75" customHeight="1" x14ac:dyDescent="0.25">
      <c r="A104" s="1"/>
      <c r="B104" s="1"/>
      <c r="C104" s="1"/>
      <c r="D104" s="6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5.75" customHeight="1" x14ac:dyDescent="0.25">
      <c r="A105" s="1"/>
      <c r="B105" s="1"/>
      <c r="C105" s="1"/>
      <c r="D105" s="6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5.75" customHeight="1" x14ac:dyDescent="0.25">
      <c r="A106" s="1"/>
      <c r="B106" s="1"/>
      <c r="C106" s="1"/>
      <c r="D106" s="6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5.75" customHeight="1" x14ac:dyDescent="0.25">
      <c r="A107" s="1"/>
      <c r="B107" s="1"/>
      <c r="C107" s="1"/>
      <c r="D107" s="6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5.75" customHeight="1" x14ac:dyDescent="0.25">
      <c r="A108" s="1"/>
      <c r="B108" s="1"/>
      <c r="C108" s="1"/>
      <c r="D108" s="6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5.75" customHeight="1" x14ac:dyDescent="0.25">
      <c r="A109" s="1"/>
      <c r="B109" s="1"/>
      <c r="C109" s="1"/>
      <c r="D109" s="6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5.75" customHeight="1" x14ac:dyDescent="0.25">
      <c r="A110" s="1"/>
      <c r="B110" s="1"/>
      <c r="C110" s="1"/>
      <c r="D110" s="6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5.75" customHeight="1" x14ac:dyDescent="0.25">
      <c r="A111" s="1"/>
      <c r="B111" s="1"/>
      <c r="C111" s="1"/>
      <c r="D111" s="6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5.75" customHeight="1" x14ac:dyDescent="0.25">
      <c r="A112" s="1"/>
      <c r="B112" s="1"/>
      <c r="C112" s="1"/>
      <c r="D112" s="6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5.75" customHeight="1" x14ac:dyDescent="0.25">
      <c r="A113" s="1"/>
      <c r="B113" s="1"/>
      <c r="C113" s="1"/>
      <c r="D113" s="6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5.75" customHeight="1" x14ac:dyDescent="0.25">
      <c r="A114" s="1"/>
      <c r="B114" s="1"/>
      <c r="C114" s="1"/>
      <c r="D114" s="6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5.75" customHeight="1" x14ac:dyDescent="0.25">
      <c r="A115" s="1"/>
      <c r="B115" s="1"/>
      <c r="C115" s="1"/>
      <c r="D115" s="6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5.75" customHeight="1" x14ac:dyDescent="0.25">
      <c r="A116" s="1"/>
      <c r="B116" s="1"/>
      <c r="C116" s="1"/>
      <c r="D116" s="6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5.75" customHeight="1" x14ac:dyDescent="0.25">
      <c r="A117" s="1"/>
      <c r="B117" s="1"/>
      <c r="C117" s="1"/>
      <c r="D117" s="6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5.75" customHeight="1" x14ac:dyDescent="0.25">
      <c r="A118" s="1"/>
      <c r="B118" s="1"/>
      <c r="C118" s="1"/>
      <c r="D118" s="6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5.75" customHeight="1" x14ac:dyDescent="0.25">
      <c r="A119" s="1"/>
      <c r="B119" s="1"/>
      <c r="C119" s="1"/>
      <c r="D119" s="6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5.75" customHeight="1" x14ac:dyDescent="0.25">
      <c r="A120" s="1"/>
      <c r="B120" s="1"/>
      <c r="C120" s="1"/>
      <c r="D120" s="6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5.75" customHeight="1" x14ac:dyDescent="0.25">
      <c r="A121" s="1"/>
      <c r="B121" s="1"/>
      <c r="C121" s="1"/>
      <c r="D121" s="6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5.75" customHeight="1" x14ac:dyDescent="0.25">
      <c r="A122" s="1"/>
      <c r="B122" s="1"/>
      <c r="C122" s="1"/>
      <c r="D122" s="6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5.75" customHeight="1" x14ac:dyDescent="0.25">
      <c r="A123" s="1"/>
      <c r="B123" s="1"/>
      <c r="C123" s="1"/>
      <c r="D123" s="6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5.75" customHeight="1" x14ac:dyDescent="0.25">
      <c r="A124" s="1"/>
      <c r="B124" s="1"/>
      <c r="C124" s="1"/>
      <c r="D124" s="6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5.75" customHeight="1" x14ac:dyDescent="0.25">
      <c r="A125" s="1"/>
      <c r="B125" s="1"/>
      <c r="C125" s="1"/>
      <c r="D125" s="6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5.75" customHeight="1" x14ac:dyDescent="0.25">
      <c r="A126" s="1"/>
      <c r="B126" s="1"/>
      <c r="C126" s="1"/>
      <c r="D126" s="6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5.75" customHeight="1" x14ac:dyDescent="0.25">
      <c r="A127" s="1"/>
      <c r="B127" s="1"/>
      <c r="C127" s="1"/>
      <c r="D127" s="6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5.75" customHeight="1" x14ac:dyDescent="0.25">
      <c r="A128" s="1"/>
      <c r="B128" s="1"/>
      <c r="C128" s="1"/>
      <c r="D128" s="6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5.75" customHeight="1" x14ac:dyDescent="0.25">
      <c r="A129" s="1"/>
      <c r="B129" s="1"/>
      <c r="C129" s="1"/>
      <c r="D129" s="6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5.75" customHeight="1" x14ac:dyDescent="0.25">
      <c r="A130" s="1"/>
      <c r="B130" s="1"/>
      <c r="C130" s="1"/>
      <c r="D130" s="6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5.75" customHeight="1" x14ac:dyDescent="0.25">
      <c r="A131" s="1"/>
      <c r="B131" s="1"/>
      <c r="C131" s="1"/>
      <c r="D131" s="6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5.75" customHeight="1" x14ac:dyDescent="0.25">
      <c r="A132" s="1"/>
      <c r="B132" s="1"/>
      <c r="C132" s="1"/>
      <c r="D132" s="6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5.75" customHeight="1" x14ac:dyDescent="0.25">
      <c r="A133" s="1"/>
      <c r="B133" s="1"/>
      <c r="C133" s="1"/>
      <c r="D133" s="6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5.75" customHeight="1" x14ac:dyDescent="0.25">
      <c r="A134" s="1"/>
      <c r="B134" s="1"/>
      <c r="C134" s="1"/>
      <c r="D134" s="6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5.75" customHeight="1" x14ac:dyDescent="0.25">
      <c r="A135" s="1"/>
      <c r="B135" s="1"/>
      <c r="C135" s="1"/>
      <c r="D135" s="6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5.75" customHeight="1" x14ac:dyDescent="0.25">
      <c r="A136" s="1"/>
      <c r="B136" s="1"/>
      <c r="C136" s="1"/>
      <c r="D136" s="6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5.75" customHeight="1" x14ac:dyDescent="0.25">
      <c r="A137" s="1"/>
      <c r="B137" s="1"/>
      <c r="C137" s="1"/>
      <c r="D137" s="6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5.75" customHeight="1" x14ac:dyDescent="0.25">
      <c r="A138" s="1"/>
      <c r="B138" s="1"/>
      <c r="C138" s="1"/>
      <c r="D138" s="6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5.75" customHeight="1" x14ac:dyDescent="0.25">
      <c r="A139" s="1"/>
      <c r="B139" s="1"/>
      <c r="C139" s="1"/>
      <c r="D139" s="6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5.75" customHeight="1" x14ac:dyDescent="0.25">
      <c r="A140" s="1"/>
      <c r="B140" s="1"/>
      <c r="C140" s="1"/>
      <c r="D140" s="6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5.75" customHeight="1" x14ac:dyDescent="0.25">
      <c r="A141" s="1"/>
      <c r="B141" s="1"/>
      <c r="C141" s="1"/>
      <c r="D141" s="6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5.75" customHeight="1" x14ac:dyDescent="0.25">
      <c r="A142" s="1"/>
      <c r="B142" s="1"/>
      <c r="C142" s="1"/>
      <c r="D142" s="6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5.75" customHeight="1" x14ac:dyDescent="0.25">
      <c r="A143" s="1"/>
      <c r="B143" s="1"/>
      <c r="C143" s="1"/>
      <c r="D143" s="6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5.75" customHeight="1" x14ac:dyDescent="0.25">
      <c r="A144" s="1"/>
      <c r="B144" s="1"/>
      <c r="C144" s="1"/>
      <c r="D144" s="6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5.75" customHeight="1" x14ac:dyDescent="0.25">
      <c r="A145" s="1"/>
      <c r="B145" s="1"/>
      <c r="C145" s="1"/>
      <c r="D145" s="6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5.75" customHeight="1" x14ac:dyDescent="0.25">
      <c r="A146" s="1"/>
      <c r="B146" s="1"/>
      <c r="C146" s="1"/>
      <c r="D146" s="6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5.75" customHeight="1" x14ac:dyDescent="0.25">
      <c r="A147" s="1"/>
      <c r="B147" s="1"/>
      <c r="C147" s="1"/>
      <c r="D147" s="6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5.75" customHeight="1" x14ac:dyDescent="0.25">
      <c r="A148" s="1"/>
      <c r="B148" s="1"/>
      <c r="C148" s="1"/>
      <c r="D148" s="6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5.75" customHeight="1" x14ac:dyDescent="0.25">
      <c r="A149" s="1"/>
      <c r="B149" s="1"/>
      <c r="C149" s="1"/>
      <c r="D149" s="6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5.75" customHeight="1" x14ac:dyDescent="0.25">
      <c r="A150" s="1"/>
      <c r="B150" s="1"/>
      <c r="C150" s="1"/>
      <c r="D150" s="6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5.75" customHeight="1" x14ac:dyDescent="0.25">
      <c r="A151" s="1"/>
      <c r="B151" s="1"/>
      <c r="C151" s="1"/>
      <c r="D151" s="6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5.75" customHeight="1" x14ac:dyDescent="0.25">
      <c r="A152" s="1"/>
      <c r="B152" s="1"/>
      <c r="C152" s="1"/>
      <c r="D152" s="6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5.75" customHeight="1" x14ac:dyDescent="0.25">
      <c r="A153" s="1"/>
      <c r="B153" s="1"/>
      <c r="C153" s="1"/>
      <c r="D153" s="6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5.75" customHeight="1" x14ac:dyDescent="0.25">
      <c r="A154" s="1"/>
      <c r="B154" s="1"/>
      <c r="C154" s="1"/>
      <c r="D154" s="6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5.75" customHeight="1" x14ac:dyDescent="0.25">
      <c r="A155" s="1"/>
      <c r="B155" s="1"/>
      <c r="C155" s="1"/>
      <c r="D155" s="6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5.75" customHeight="1" x14ac:dyDescent="0.25">
      <c r="A156" s="1"/>
      <c r="B156" s="1"/>
      <c r="C156" s="1"/>
      <c r="D156" s="6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5.75" customHeight="1" x14ac:dyDescent="0.25">
      <c r="A157" s="1"/>
      <c r="B157" s="1"/>
      <c r="C157" s="1"/>
      <c r="D157" s="6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5.75" customHeight="1" x14ac:dyDescent="0.25">
      <c r="A158" s="1"/>
      <c r="B158" s="1"/>
      <c r="C158" s="1"/>
      <c r="D158" s="6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5.75" customHeight="1" x14ac:dyDescent="0.25">
      <c r="A159" s="1"/>
      <c r="B159" s="1"/>
      <c r="C159" s="1"/>
      <c r="D159" s="6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5.75" customHeight="1" x14ac:dyDescent="0.25">
      <c r="A160" s="1"/>
      <c r="B160" s="1"/>
      <c r="C160" s="1"/>
      <c r="D160" s="6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5.75" customHeight="1" x14ac:dyDescent="0.25">
      <c r="A161" s="1"/>
      <c r="B161" s="1"/>
      <c r="C161" s="1"/>
      <c r="D161" s="6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5.75" customHeight="1" x14ac:dyDescent="0.25">
      <c r="A162" s="1"/>
      <c r="B162" s="1"/>
      <c r="C162" s="1"/>
      <c r="D162" s="6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5.75" customHeight="1" x14ac:dyDescent="0.25">
      <c r="A163" s="1"/>
      <c r="B163" s="1"/>
      <c r="C163" s="1"/>
      <c r="D163" s="6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5.75" customHeight="1" x14ac:dyDescent="0.25">
      <c r="A164" s="1"/>
      <c r="B164" s="1"/>
      <c r="C164" s="1"/>
      <c r="D164" s="6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5.75" customHeight="1" x14ac:dyDescent="0.25">
      <c r="A165" s="1"/>
      <c r="B165" s="1"/>
      <c r="C165" s="1"/>
      <c r="D165" s="6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5.75" customHeight="1" x14ac:dyDescent="0.25">
      <c r="A166" s="1"/>
      <c r="B166" s="1"/>
      <c r="C166" s="1"/>
      <c r="D166" s="6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5.75" customHeight="1" x14ac:dyDescent="0.25">
      <c r="A167" s="1"/>
      <c r="B167" s="1"/>
      <c r="C167" s="1"/>
      <c r="D167" s="6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5.75" customHeight="1" x14ac:dyDescent="0.25">
      <c r="A168" s="1"/>
      <c r="B168" s="1"/>
      <c r="C168" s="1"/>
      <c r="D168" s="6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5.75" customHeight="1" x14ac:dyDescent="0.25">
      <c r="A169" s="1"/>
      <c r="B169" s="1"/>
      <c r="C169" s="1"/>
      <c r="D169" s="6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5.75" customHeight="1" x14ac:dyDescent="0.25">
      <c r="A170" s="1"/>
      <c r="B170" s="1"/>
      <c r="C170" s="1"/>
      <c r="D170" s="6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5.75" customHeight="1" x14ac:dyDescent="0.25">
      <c r="A171" s="1"/>
      <c r="B171" s="1"/>
      <c r="C171" s="1"/>
      <c r="D171" s="6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5.75" customHeight="1" x14ac:dyDescent="0.25">
      <c r="A172" s="1"/>
      <c r="B172" s="1"/>
      <c r="C172" s="1"/>
      <c r="D172" s="6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5.75" customHeight="1" x14ac:dyDescent="0.25">
      <c r="A173" s="1"/>
      <c r="B173" s="1"/>
      <c r="C173" s="1"/>
      <c r="D173" s="6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5.75" customHeight="1" x14ac:dyDescent="0.25">
      <c r="A174" s="1"/>
      <c r="B174" s="1"/>
      <c r="C174" s="1"/>
      <c r="D174" s="6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5.75" customHeight="1" x14ac:dyDescent="0.25">
      <c r="A175" s="1"/>
      <c r="B175" s="1"/>
      <c r="C175" s="1"/>
      <c r="D175" s="6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5.75" customHeight="1" x14ac:dyDescent="0.25">
      <c r="A176" s="1"/>
      <c r="B176" s="1"/>
      <c r="C176" s="1"/>
      <c r="D176" s="6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5.75" customHeight="1" x14ac:dyDescent="0.25">
      <c r="A177" s="1"/>
      <c r="B177" s="1"/>
      <c r="C177" s="1"/>
      <c r="D177" s="6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5.75" customHeight="1" x14ac:dyDescent="0.25">
      <c r="A178" s="1"/>
      <c r="B178" s="1"/>
      <c r="C178" s="1"/>
      <c r="D178" s="6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5.75" customHeight="1" x14ac:dyDescent="0.25">
      <c r="A179" s="1"/>
      <c r="B179" s="1"/>
      <c r="C179" s="1"/>
      <c r="D179" s="6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5.75" customHeight="1" x14ac:dyDescent="0.25">
      <c r="A180" s="1"/>
      <c r="B180" s="1"/>
      <c r="C180" s="1"/>
      <c r="D180" s="6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5.75" customHeight="1" x14ac:dyDescent="0.25">
      <c r="A181" s="1"/>
      <c r="B181" s="1"/>
      <c r="C181" s="1"/>
      <c r="D181" s="6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5.75" customHeight="1" x14ac:dyDescent="0.25">
      <c r="A182" s="1"/>
      <c r="B182" s="1"/>
      <c r="C182" s="1"/>
      <c r="D182" s="6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5.75" customHeight="1" x14ac:dyDescent="0.25">
      <c r="A183" s="1"/>
      <c r="B183" s="1"/>
      <c r="C183" s="1"/>
      <c r="D183" s="6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5.75" customHeight="1" x14ac:dyDescent="0.25">
      <c r="A184" s="1"/>
      <c r="B184" s="1"/>
      <c r="C184" s="1"/>
      <c r="D184" s="6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5.75" customHeight="1" x14ac:dyDescent="0.25">
      <c r="A185" s="1"/>
      <c r="B185" s="1"/>
      <c r="C185" s="1"/>
      <c r="D185" s="6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5.75" customHeight="1" x14ac:dyDescent="0.25">
      <c r="A186" s="1"/>
      <c r="B186" s="1"/>
      <c r="C186" s="1"/>
      <c r="D186" s="6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5.75" customHeight="1" x14ac:dyDescent="0.25">
      <c r="A187" s="1"/>
      <c r="B187" s="1"/>
      <c r="C187" s="1"/>
      <c r="D187" s="6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5.75" customHeight="1" x14ac:dyDescent="0.25">
      <c r="A188" s="1"/>
      <c r="B188" s="1"/>
      <c r="C188" s="1"/>
      <c r="D188" s="6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5.75" customHeight="1" x14ac:dyDescent="0.25">
      <c r="A189" s="1"/>
      <c r="B189" s="1"/>
      <c r="C189" s="1"/>
      <c r="D189" s="6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5.75" customHeight="1" x14ac:dyDescent="0.25">
      <c r="A190" s="1"/>
      <c r="B190" s="1"/>
      <c r="C190" s="1"/>
      <c r="D190" s="6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5.75" customHeight="1" x14ac:dyDescent="0.25">
      <c r="A191" s="1"/>
      <c r="B191" s="1"/>
      <c r="C191" s="1"/>
      <c r="D191" s="6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5.75" customHeight="1" x14ac:dyDescent="0.25">
      <c r="A192" s="1"/>
      <c r="B192" s="1"/>
      <c r="C192" s="1"/>
      <c r="D192" s="6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5.75" customHeight="1" x14ac:dyDescent="0.25">
      <c r="A193" s="1"/>
      <c r="B193" s="1"/>
      <c r="C193" s="1"/>
      <c r="D193" s="6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5.75" customHeight="1" x14ac:dyDescent="0.25">
      <c r="A194" s="1"/>
      <c r="B194" s="1"/>
      <c r="C194" s="1"/>
      <c r="D194" s="6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5.75" customHeight="1" x14ac:dyDescent="0.25">
      <c r="A195" s="1"/>
      <c r="B195" s="1"/>
      <c r="C195" s="1"/>
      <c r="D195" s="6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5.75" customHeight="1" x14ac:dyDescent="0.25">
      <c r="A196" s="1"/>
      <c r="B196" s="1"/>
      <c r="C196" s="1"/>
      <c r="D196" s="6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5.75" customHeight="1" x14ac:dyDescent="0.25">
      <c r="A197" s="1"/>
      <c r="B197" s="1"/>
      <c r="C197" s="1"/>
      <c r="D197" s="6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5.75" customHeight="1" x14ac:dyDescent="0.25">
      <c r="A198" s="1"/>
      <c r="B198" s="1"/>
      <c r="C198" s="1"/>
      <c r="D198" s="6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5.75" customHeight="1" x14ac:dyDescent="0.25">
      <c r="A199" s="1"/>
      <c r="B199" s="1"/>
      <c r="C199" s="1"/>
      <c r="D199" s="6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5.75" customHeight="1" x14ac:dyDescent="0.25">
      <c r="A200" s="1"/>
      <c r="B200" s="1"/>
      <c r="C200" s="1"/>
      <c r="D200" s="6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5.75" customHeight="1" x14ac:dyDescent="0.25">
      <c r="A201" s="1"/>
      <c r="B201" s="1"/>
      <c r="C201" s="1"/>
      <c r="D201" s="6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5.75" customHeight="1" x14ac:dyDescent="0.25">
      <c r="A202" s="1"/>
      <c r="B202" s="1"/>
      <c r="C202" s="1"/>
      <c r="D202" s="6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5.75" customHeight="1" x14ac:dyDescent="0.25">
      <c r="A203" s="1"/>
      <c r="B203" s="1"/>
      <c r="C203" s="1"/>
      <c r="D203" s="6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5.75" customHeight="1" x14ac:dyDescent="0.25">
      <c r="A204" s="1"/>
      <c r="B204" s="1"/>
      <c r="C204" s="1"/>
      <c r="D204" s="6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5.75" customHeight="1" x14ac:dyDescent="0.25">
      <c r="A205" s="1"/>
      <c r="B205" s="1"/>
      <c r="C205" s="1"/>
      <c r="D205" s="6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5.75" customHeight="1" x14ac:dyDescent="0.25">
      <c r="A206" s="1"/>
      <c r="B206" s="1"/>
      <c r="C206" s="1"/>
      <c r="D206" s="6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5.75" customHeight="1" x14ac:dyDescent="0.25">
      <c r="A207" s="1"/>
      <c r="B207" s="1"/>
      <c r="C207" s="1"/>
      <c r="D207" s="6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5.75" customHeight="1" x14ac:dyDescent="0.25">
      <c r="A208" s="1"/>
      <c r="B208" s="1"/>
      <c r="C208" s="1"/>
      <c r="D208" s="6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5.75" customHeight="1" x14ac:dyDescent="0.25">
      <c r="A209" s="1"/>
      <c r="B209" s="1"/>
      <c r="C209" s="1"/>
      <c r="D209" s="6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5.75" customHeight="1" x14ac:dyDescent="0.25">
      <c r="A210" s="1"/>
      <c r="B210" s="1"/>
      <c r="C210" s="1"/>
      <c r="D210" s="6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5.75" customHeight="1" x14ac:dyDescent="0.25">
      <c r="A211" s="1"/>
      <c r="B211" s="1"/>
      <c r="C211" s="1"/>
      <c r="D211" s="6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5.75" customHeight="1" x14ac:dyDescent="0.25">
      <c r="A212" s="1"/>
      <c r="B212" s="1"/>
      <c r="C212" s="1"/>
      <c r="D212" s="6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5.75" customHeight="1" x14ac:dyDescent="0.25">
      <c r="A213" s="1"/>
      <c r="B213" s="1"/>
      <c r="C213" s="1"/>
      <c r="D213" s="6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5.75" customHeight="1" x14ac:dyDescent="0.25">
      <c r="A214" s="1"/>
      <c r="B214" s="1"/>
      <c r="C214" s="1"/>
      <c r="D214" s="6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5.75" customHeight="1" x14ac:dyDescent="0.25">
      <c r="A215" s="1"/>
      <c r="B215" s="1"/>
      <c r="C215" s="1"/>
      <c r="D215" s="6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5.75" customHeight="1" x14ac:dyDescent="0.25">
      <c r="A216" s="1"/>
      <c r="B216" s="1"/>
      <c r="C216" s="1"/>
      <c r="D216" s="6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5.75" customHeight="1" x14ac:dyDescent="0.25">
      <c r="A217" s="1"/>
      <c r="B217" s="1"/>
      <c r="C217" s="1"/>
      <c r="D217" s="6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5.75" customHeight="1" x14ac:dyDescent="0.25">
      <c r="A218" s="1"/>
      <c r="B218" s="1"/>
      <c r="C218" s="1"/>
      <c r="D218" s="6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5.75" customHeight="1" x14ac:dyDescent="0.25">
      <c r="A219" s="1"/>
      <c r="B219" s="1"/>
      <c r="C219" s="1"/>
      <c r="D219" s="6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5.75" customHeight="1" x14ac:dyDescent="0.25">
      <c r="A220" s="1"/>
      <c r="B220" s="1"/>
      <c r="C220" s="1"/>
      <c r="D220" s="6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5.75" customHeight="1" x14ac:dyDescent="0.25">
      <c r="A221" s="1"/>
      <c r="B221" s="1"/>
      <c r="C221" s="1"/>
      <c r="D221" s="6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5.75" customHeight="1" x14ac:dyDescent="0.25">
      <c r="A222" s="1"/>
      <c r="B222" s="1"/>
      <c r="C222" s="1"/>
      <c r="D222" s="6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5.75" customHeight="1" x14ac:dyDescent="0.25">
      <c r="A223" s="1"/>
      <c r="B223" s="1"/>
      <c r="C223" s="1"/>
      <c r="D223" s="6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5.75" customHeight="1" x14ac:dyDescent="0.25">
      <c r="A224" s="1"/>
      <c r="B224" s="1"/>
      <c r="C224" s="1"/>
      <c r="D224" s="6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5.75" customHeight="1" x14ac:dyDescent="0.25">
      <c r="A225" s="1"/>
      <c r="B225" s="1"/>
      <c r="C225" s="1"/>
      <c r="D225" s="6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5.75" customHeight="1" x14ac:dyDescent="0.25">
      <c r="A226" s="1"/>
      <c r="B226" s="1"/>
      <c r="C226" s="1"/>
      <c r="D226" s="6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5.75" customHeight="1" x14ac:dyDescent="0.25">
      <c r="A227" s="1"/>
      <c r="B227" s="1"/>
      <c r="C227" s="1"/>
      <c r="D227" s="6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5.75" customHeight="1" x14ac:dyDescent="0.25">
      <c r="A228" s="1"/>
      <c r="B228" s="1"/>
      <c r="C228" s="1"/>
      <c r="D228" s="6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5.75" customHeight="1" x14ac:dyDescent="0.25">
      <c r="A229" s="1"/>
      <c r="B229" s="1"/>
      <c r="C229" s="1"/>
      <c r="D229" s="6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5.75" customHeight="1" x14ac:dyDescent="0.25">
      <c r="A230" s="1"/>
      <c r="B230" s="1"/>
      <c r="C230" s="1"/>
      <c r="D230" s="6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5.75" customHeight="1" x14ac:dyDescent="0.25">
      <c r="A231" s="1"/>
      <c r="B231" s="1"/>
      <c r="C231" s="1"/>
      <c r="D231" s="6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5.75" customHeight="1" x14ac:dyDescent="0.25">
      <c r="A232" s="1"/>
      <c r="B232" s="1"/>
      <c r="C232" s="1"/>
      <c r="D232" s="6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5.75" customHeight="1" x14ac:dyDescent="0.25">
      <c r="A233" s="1"/>
      <c r="B233" s="1"/>
      <c r="C233" s="1"/>
      <c r="D233" s="6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5.75" customHeight="1" x14ac:dyDescent="0.25">
      <c r="A234" s="1"/>
      <c r="B234" s="1"/>
      <c r="C234" s="1"/>
      <c r="D234" s="6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5.75" customHeight="1" x14ac:dyDescent="0.25">
      <c r="A235" s="1"/>
      <c r="B235" s="1"/>
      <c r="C235" s="1"/>
      <c r="D235" s="6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5.75" customHeight="1" x14ac:dyDescent="0.25">
      <c r="A236" s="1"/>
      <c r="B236" s="1"/>
      <c r="C236" s="1"/>
      <c r="D236" s="6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5.75" customHeight="1" x14ac:dyDescent="0.25">
      <c r="A237" s="1"/>
      <c r="B237" s="1"/>
      <c r="C237" s="1"/>
      <c r="D237" s="6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5.75" customHeight="1" x14ac:dyDescent="0.25">
      <c r="A238" s="1"/>
      <c r="B238" s="1"/>
      <c r="C238" s="1"/>
      <c r="D238" s="6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5.75" customHeight="1" x14ac:dyDescent="0.25">
      <c r="A239" s="1"/>
      <c r="B239" s="1"/>
      <c r="C239" s="1"/>
      <c r="D239" s="6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5.75" customHeight="1" x14ac:dyDescent="0.25">
      <c r="A240" s="1"/>
      <c r="B240" s="1"/>
      <c r="C240" s="1"/>
      <c r="D240" s="6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5.75" customHeight="1" x14ac:dyDescent="0.25">
      <c r="A241" s="1"/>
      <c r="B241" s="1"/>
      <c r="C241" s="1"/>
      <c r="D241" s="6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5.75" customHeight="1" x14ac:dyDescent="0.25">
      <c r="A242" s="1"/>
      <c r="B242" s="1"/>
      <c r="C242" s="1"/>
      <c r="D242" s="6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5.75" customHeight="1" x14ac:dyDescent="0.25">
      <c r="A243" s="1"/>
      <c r="B243" s="1"/>
      <c r="C243" s="1"/>
      <c r="D243" s="6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5.75" customHeight="1" x14ac:dyDescent="0.25">
      <c r="A244" s="1"/>
      <c r="B244" s="1"/>
      <c r="C244" s="1"/>
      <c r="D244" s="6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5.75" customHeight="1" x14ac:dyDescent="0.25">
      <c r="A245" s="1"/>
      <c r="B245" s="1"/>
      <c r="C245" s="1"/>
      <c r="D245" s="6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5.75" customHeight="1" x14ac:dyDescent="0.25">
      <c r="A246" s="1"/>
      <c r="B246" s="1"/>
      <c r="C246" s="1"/>
      <c r="D246" s="6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5.75" customHeight="1" x14ac:dyDescent="0.25">
      <c r="A247" s="1"/>
      <c r="B247" s="1"/>
      <c r="C247" s="1"/>
      <c r="D247" s="6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5.75" customHeight="1" x14ac:dyDescent="0.25">
      <c r="A248" s="1"/>
      <c r="B248" s="1"/>
      <c r="C248" s="1"/>
      <c r="D248" s="6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5.75" customHeight="1" x14ac:dyDescent="0.25">
      <c r="A249" s="1"/>
      <c r="B249" s="1"/>
      <c r="C249" s="1"/>
      <c r="D249" s="6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5.75" customHeight="1" x14ac:dyDescent="0.25">
      <c r="A250" s="1"/>
      <c r="B250" s="1"/>
      <c r="C250" s="1"/>
      <c r="D250" s="6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5.75" customHeight="1" x14ac:dyDescent="0.25">
      <c r="A251" s="1"/>
      <c r="B251" s="1"/>
      <c r="C251" s="1"/>
      <c r="D251" s="6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5.75" customHeight="1" x14ac:dyDescent="0.25">
      <c r="A252" s="1"/>
      <c r="B252" s="1"/>
      <c r="C252" s="1"/>
      <c r="D252" s="6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5.75" customHeight="1" x14ac:dyDescent="0.25">
      <c r="A253" s="1"/>
      <c r="B253" s="1"/>
      <c r="C253" s="1"/>
      <c r="D253" s="6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5.75" customHeight="1" x14ac:dyDescent="0.25">
      <c r="A254" s="1"/>
      <c r="B254" s="1"/>
      <c r="C254" s="1"/>
      <c r="D254" s="6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5.75" customHeight="1" x14ac:dyDescent="0.25">
      <c r="A255" s="1"/>
      <c r="B255" s="1"/>
      <c r="C255" s="1"/>
      <c r="D255" s="6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5.75" customHeight="1" x14ac:dyDescent="0.25">
      <c r="A256" s="1"/>
      <c r="B256" s="1"/>
      <c r="C256" s="1"/>
      <c r="D256" s="6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5.75" customHeight="1" x14ac:dyDescent="0.25">
      <c r="A257" s="1"/>
      <c r="B257" s="1"/>
      <c r="C257" s="1"/>
      <c r="D257" s="6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5.75" customHeight="1" x14ac:dyDescent="0.25">
      <c r="A258" s="1"/>
      <c r="B258" s="1"/>
      <c r="C258" s="1"/>
      <c r="D258" s="6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5.75" customHeight="1" x14ac:dyDescent="0.25">
      <c r="A259" s="1"/>
      <c r="B259" s="1"/>
      <c r="C259" s="1"/>
      <c r="D259" s="6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5.75" customHeight="1" x14ac:dyDescent="0.25">
      <c r="A260" s="1"/>
      <c r="B260" s="1"/>
      <c r="C260" s="1"/>
      <c r="D260" s="6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5.75" customHeight="1" x14ac:dyDescent="0.25">
      <c r="A261" s="1"/>
      <c r="B261" s="1"/>
      <c r="C261" s="1"/>
      <c r="D261" s="6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5.75" customHeight="1" x14ac:dyDescent="0.25">
      <c r="A262" s="1"/>
      <c r="B262" s="1"/>
      <c r="C262" s="1"/>
      <c r="D262" s="6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5.75" customHeight="1" x14ac:dyDescent="0.25">
      <c r="A263" s="1"/>
      <c r="B263" s="1"/>
      <c r="C263" s="1"/>
      <c r="D263" s="6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5.75" customHeight="1" x14ac:dyDescent="0.25">
      <c r="A264" s="1"/>
      <c r="B264" s="1"/>
      <c r="C264" s="1"/>
      <c r="D264" s="6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5.75" customHeight="1" x14ac:dyDescent="0.25">
      <c r="A265" s="1"/>
      <c r="B265" s="1"/>
      <c r="C265" s="1"/>
      <c r="D265" s="6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5.75" customHeight="1" x14ac:dyDescent="0.25">
      <c r="A266" s="1"/>
      <c r="B266" s="1"/>
      <c r="C266" s="1"/>
      <c r="D266" s="6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5.75" customHeight="1" x14ac:dyDescent="0.25">
      <c r="A267" s="1"/>
      <c r="B267" s="1"/>
      <c r="C267" s="1"/>
      <c r="D267" s="6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5.75" customHeight="1" x14ac:dyDescent="0.25">
      <c r="A268" s="1"/>
      <c r="B268" s="1"/>
      <c r="C268" s="1"/>
      <c r="D268" s="6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5.75" customHeight="1" x14ac:dyDescent="0.25">
      <c r="A269" s="1"/>
      <c r="B269" s="1"/>
      <c r="C269" s="1"/>
      <c r="D269" s="6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5.75" customHeight="1" x14ac:dyDescent="0.25">
      <c r="A270" s="1"/>
      <c r="B270" s="1"/>
      <c r="C270" s="1"/>
      <c r="D270" s="6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5.75" customHeight="1" x14ac:dyDescent="0.25">
      <c r="A271" s="1"/>
      <c r="B271" s="1"/>
      <c r="C271" s="1"/>
      <c r="D271" s="6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5.75" customHeight="1" x14ac:dyDescent="0.25">
      <c r="A272" s="1"/>
      <c r="B272" s="1"/>
      <c r="C272" s="1"/>
      <c r="D272" s="6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5.75" customHeight="1" x14ac:dyDescent="0.25">
      <c r="A273" s="1"/>
      <c r="B273" s="1"/>
      <c r="C273" s="1"/>
      <c r="D273" s="6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5.75" customHeight="1" x14ac:dyDescent="0.25">
      <c r="A274" s="1"/>
      <c r="B274" s="1"/>
      <c r="C274" s="1"/>
      <c r="D274" s="6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5.75" customHeight="1" x14ac:dyDescent="0.25">
      <c r="A275" s="1"/>
      <c r="B275" s="1"/>
      <c r="C275" s="1"/>
      <c r="D275" s="6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5.75" customHeight="1" x14ac:dyDescent="0.25">
      <c r="A276" s="1"/>
      <c r="B276" s="1"/>
      <c r="C276" s="1"/>
      <c r="D276" s="6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5.75" customHeight="1" x14ac:dyDescent="0.25">
      <c r="A277" s="1"/>
      <c r="B277" s="1"/>
      <c r="C277" s="1"/>
      <c r="D277" s="6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5.75" customHeight="1" x14ac:dyDescent="0.25">
      <c r="A278" s="1"/>
      <c r="B278" s="1"/>
      <c r="C278" s="1"/>
      <c r="D278" s="6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5.75" customHeight="1" x14ac:dyDescent="0.25">
      <c r="A279" s="1"/>
      <c r="B279" s="1"/>
      <c r="C279" s="1"/>
      <c r="D279" s="6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5.75" customHeight="1" x14ac:dyDescent="0.25">
      <c r="A280" s="1"/>
      <c r="B280" s="1"/>
      <c r="C280" s="1"/>
      <c r="D280" s="6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5.75" customHeight="1" x14ac:dyDescent="0.25">
      <c r="A281" s="1"/>
      <c r="B281" s="1"/>
      <c r="C281" s="1"/>
      <c r="D281" s="6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5.75" customHeight="1" x14ac:dyDescent="0.25">
      <c r="A282" s="1"/>
      <c r="B282" s="1"/>
      <c r="C282" s="1"/>
      <c r="D282" s="6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5.75" customHeight="1" x14ac:dyDescent="0.25">
      <c r="A283" s="1"/>
      <c r="B283" s="1"/>
      <c r="C283" s="1"/>
      <c r="D283" s="6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5.75" customHeight="1" x14ac:dyDescent="0.25">
      <c r="A284" s="1"/>
      <c r="B284" s="1"/>
      <c r="C284" s="1"/>
      <c r="D284" s="6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5.75" customHeight="1" x14ac:dyDescent="0.25">
      <c r="A285" s="1"/>
      <c r="B285" s="1"/>
      <c r="C285" s="1"/>
      <c r="D285" s="6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5.75" customHeight="1" x14ac:dyDescent="0.25">
      <c r="A286" s="1"/>
      <c r="B286" s="1"/>
      <c r="C286" s="1"/>
      <c r="D286" s="6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5.75" customHeight="1" x14ac:dyDescent="0.25">
      <c r="A287" s="1"/>
      <c r="B287" s="1"/>
      <c r="C287" s="1"/>
      <c r="D287" s="6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5.75" customHeight="1" x14ac:dyDescent="0.25">
      <c r="A288" s="1"/>
      <c r="B288" s="1"/>
      <c r="C288" s="1"/>
      <c r="D288" s="6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5.75" customHeight="1" x14ac:dyDescent="0.25">
      <c r="A289" s="1"/>
      <c r="B289" s="1"/>
      <c r="C289" s="1"/>
      <c r="D289" s="6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5.75" customHeight="1" x14ac:dyDescent="0.25">
      <c r="A290" s="1"/>
      <c r="B290" s="1"/>
      <c r="C290" s="1"/>
      <c r="D290" s="6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5.75" customHeight="1" x14ac:dyDescent="0.25">
      <c r="A291" s="1"/>
      <c r="B291" s="1"/>
      <c r="C291" s="1"/>
      <c r="D291" s="6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5.75" customHeight="1" x14ac:dyDescent="0.25">
      <c r="A292" s="1"/>
      <c r="B292" s="1"/>
      <c r="C292" s="1"/>
      <c r="D292" s="6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5.75" customHeight="1" x14ac:dyDescent="0.25">
      <c r="A293" s="1"/>
      <c r="B293" s="1"/>
      <c r="C293" s="1"/>
      <c r="D293" s="6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5.75" customHeight="1" x14ac:dyDescent="0.25">
      <c r="A294" s="1"/>
      <c r="B294" s="1"/>
      <c r="C294" s="1"/>
      <c r="D294" s="6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5.75" customHeight="1" x14ac:dyDescent="0.25">
      <c r="A295" s="1"/>
      <c r="B295" s="1"/>
      <c r="C295" s="1"/>
      <c r="D295" s="6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5.75" customHeight="1" x14ac:dyDescent="0.25">
      <c r="A296" s="1"/>
      <c r="B296" s="1"/>
      <c r="C296" s="1"/>
      <c r="D296" s="6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5.75" customHeight="1" x14ac:dyDescent="0.25">
      <c r="A297" s="1"/>
      <c r="B297" s="1"/>
      <c r="C297" s="1"/>
      <c r="D297" s="6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5.75" customHeight="1" x14ac:dyDescent="0.25">
      <c r="A298" s="1"/>
      <c r="B298" s="1"/>
      <c r="C298" s="1"/>
      <c r="D298" s="6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5.75" customHeight="1" x14ac:dyDescent="0.25">
      <c r="A299" s="1"/>
      <c r="B299" s="1"/>
      <c r="C299" s="1"/>
      <c r="D299" s="6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5.75" customHeight="1" x14ac:dyDescent="0.25">
      <c r="A300" s="1"/>
      <c r="B300" s="1"/>
      <c r="C300" s="1"/>
      <c r="D300" s="6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5.75" customHeight="1" x14ac:dyDescent="0.25">
      <c r="A301" s="1"/>
      <c r="B301" s="1"/>
      <c r="C301" s="1"/>
      <c r="D301" s="6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5.75" customHeight="1" x14ac:dyDescent="0.25">
      <c r="A302" s="1"/>
      <c r="B302" s="1"/>
      <c r="C302" s="1"/>
      <c r="D302" s="6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5.75" customHeight="1" x14ac:dyDescent="0.25">
      <c r="A303" s="1"/>
      <c r="B303" s="1"/>
      <c r="C303" s="1"/>
      <c r="D303" s="6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5.75" customHeight="1" x14ac:dyDescent="0.25">
      <c r="A304" s="1"/>
      <c r="B304" s="1"/>
      <c r="C304" s="1"/>
      <c r="D304" s="6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5.75" customHeight="1" x14ac:dyDescent="0.25">
      <c r="A305" s="1"/>
      <c r="B305" s="1"/>
      <c r="C305" s="1"/>
      <c r="D305" s="6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5.75" customHeight="1" x14ac:dyDescent="0.25">
      <c r="A306" s="1"/>
      <c r="B306" s="1"/>
      <c r="C306" s="1"/>
      <c r="D306" s="6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5.75" customHeight="1" x14ac:dyDescent="0.25">
      <c r="A307" s="1"/>
      <c r="B307" s="1"/>
      <c r="C307" s="1"/>
      <c r="D307" s="6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5.75" customHeight="1" x14ac:dyDescent="0.25">
      <c r="A308" s="1"/>
      <c r="B308" s="1"/>
      <c r="C308" s="1"/>
      <c r="D308" s="6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5.75" customHeight="1" x14ac:dyDescent="0.25">
      <c r="A309" s="1"/>
      <c r="B309" s="1"/>
      <c r="C309" s="1"/>
      <c r="D309" s="6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5.75" customHeight="1" x14ac:dyDescent="0.25">
      <c r="A310" s="1"/>
      <c r="B310" s="1"/>
      <c r="C310" s="1"/>
      <c r="D310" s="6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5.75" customHeight="1" x14ac:dyDescent="0.25">
      <c r="A311" s="1"/>
      <c r="B311" s="1"/>
      <c r="C311" s="1"/>
      <c r="D311" s="6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5.75" customHeight="1" x14ac:dyDescent="0.25">
      <c r="A312" s="1"/>
      <c r="B312" s="1"/>
      <c r="C312" s="1"/>
      <c r="D312" s="6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5.75" customHeight="1" x14ac:dyDescent="0.25">
      <c r="A313" s="1"/>
      <c r="B313" s="1"/>
      <c r="C313" s="1"/>
      <c r="D313" s="6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5.75" customHeight="1" x14ac:dyDescent="0.25">
      <c r="A314" s="1"/>
      <c r="B314" s="1"/>
      <c r="C314" s="1"/>
      <c r="D314" s="6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5.75" customHeight="1" x14ac:dyDescent="0.25">
      <c r="A315" s="1"/>
      <c r="B315" s="1"/>
      <c r="C315" s="1"/>
      <c r="D315" s="6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5.75" customHeight="1" x14ac:dyDescent="0.25">
      <c r="A316" s="1"/>
      <c r="B316" s="1"/>
      <c r="C316" s="1"/>
      <c r="D316" s="6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5.75" customHeight="1" x14ac:dyDescent="0.25">
      <c r="A317" s="1"/>
      <c r="B317" s="1"/>
      <c r="C317" s="1"/>
      <c r="D317" s="6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5.75" customHeight="1" x14ac:dyDescent="0.25">
      <c r="A318" s="1"/>
      <c r="B318" s="1"/>
      <c r="C318" s="1"/>
      <c r="D318" s="6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5.75" customHeight="1" x14ac:dyDescent="0.25">
      <c r="A319" s="1"/>
      <c r="B319" s="1"/>
      <c r="C319" s="1"/>
      <c r="D319" s="6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5.75" customHeight="1" x14ac:dyDescent="0.25">
      <c r="A320" s="1"/>
      <c r="B320" s="1"/>
      <c r="C320" s="1"/>
      <c r="D320" s="6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5.75" customHeight="1" x14ac:dyDescent="0.25">
      <c r="A321" s="1"/>
      <c r="B321" s="1"/>
      <c r="C321" s="1"/>
      <c r="D321" s="6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5.75" customHeight="1" x14ac:dyDescent="0.25">
      <c r="A322" s="1"/>
      <c r="B322" s="1"/>
      <c r="C322" s="1"/>
      <c r="D322" s="6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5.75" customHeight="1" x14ac:dyDescent="0.25">
      <c r="A323" s="1"/>
      <c r="B323" s="1"/>
      <c r="C323" s="1"/>
      <c r="D323" s="6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5.75" customHeight="1" x14ac:dyDescent="0.25">
      <c r="A324" s="1"/>
      <c r="B324" s="1"/>
      <c r="C324" s="1"/>
      <c r="D324" s="6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5.75" customHeight="1" x14ac:dyDescent="0.25">
      <c r="A325" s="1"/>
      <c r="B325" s="1"/>
      <c r="C325" s="1"/>
      <c r="D325" s="6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5.75" customHeight="1" x14ac:dyDescent="0.25">
      <c r="A326" s="1"/>
      <c r="B326" s="1"/>
      <c r="C326" s="1"/>
      <c r="D326" s="6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5.75" customHeight="1" x14ac:dyDescent="0.25">
      <c r="A327" s="1"/>
      <c r="B327" s="1"/>
      <c r="C327" s="1"/>
      <c r="D327" s="6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5.75" customHeight="1" x14ac:dyDescent="0.25">
      <c r="A328" s="1"/>
      <c r="B328" s="1"/>
      <c r="C328" s="1"/>
      <c r="D328" s="6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5.75" customHeight="1" x14ac:dyDescent="0.25">
      <c r="A329" s="1"/>
      <c r="B329" s="1"/>
      <c r="C329" s="1"/>
      <c r="D329" s="6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5.75" customHeight="1" x14ac:dyDescent="0.25">
      <c r="A330" s="1"/>
      <c r="B330" s="1"/>
      <c r="C330" s="1"/>
      <c r="D330" s="6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5.75" customHeight="1" x14ac:dyDescent="0.25">
      <c r="A331" s="1"/>
      <c r="B331" s="1"/>
      <c r="C331" s="1"/>
      <c r="D331" s="6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5.75" customHeight="1" x14ac:dyDescent="0.25">
      <c r="A332" s="1"/>
      <c r="B332" s="1"/>
      <c r="C332" s="1"/>
      <c r="D332" s="6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5.75" customHeight="1" x14ac:dyDescent="0.25">
      <c r="A333" s="1"/>
      <c r="B333" s="1"/>
      <c r="C333" s="1"/>
      <c r="D333" s="6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5.75" customHeight="1" x14ac:dyDescent="0.25">
      <c r="A334" s="1"/>
      <c r="B334" s="1"/>
      <c r="C334" s="1"/>
      <c r="D334" s="6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5.75" customHeight="1" x14ac:dyDescent="0.25">
      <c r="A335" s="1"/>
      <c r="B335" s="1"/>
      <c r="C335" s="1"/>
      <c r="D335" s="6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5.75" customHeight="1" x14ac:dyDescent="0.25">
      <c r="A336" s="1"/>
      <c r="B336" s="1"/>
      <c r="C336" s="1"/>
      <c r="D336" s="6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5.75" customHeight="1" x14ac:dyDescent="0.25">
      <c r="A337" s="1"/>
      <c r="B337" s="1"/>
      <c r="C337" s="1"/>
      <c r="D337" s="6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5.75" customHeight="1" x14ac:dyDescent="0.25">
      <c r="A338" s="1"/>
      <c r="B338" s="1"/>
      <c r="C338" s="1"/>
      <c r="D338" s="6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5.75" customHeight="1" x14ac:dyDescent="0.25">
      <c r="A339" s="1"/>
      <c r="B339" s="1"/>
      <c r="C339" s="1"/>
      <c r="D339" s="6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5.75" customHeight="1" x14ac:dyDescent="0.25">
      <c r="A340" s="1"/>
      <c r="B340" s="1"/>
      <c r="C340" s="1"/>
      <c r="D340" s="6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5.75" customHeight="1" x14ac:dyDescent="0.25">
      <c r="A341" s="1"/>
      <c r="B341" s="1"/>
      <c r="C341" s="1"/>
      <c r="D341" s="6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5.75" customHeight="1" x14ac:dyDescent="0.25">
      <c r="A342" s="1"/>
      <c r="B342" s="1"/>
      <c r="C342" s="1"/>
      <c r="D342" s="6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5.75" customHeight="1" x14ac:dyDescent="0.25">
      <c r="A343" s="1"/>
      <c r="B343" s="1"/>
      <c r="C343" s="1"/>
      <c r="D343" s="6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5.75" customHeight="1" x14ac:dyDescent="0.25">
      <c r="A344" s="1"/>
      <c r="B344" s="1"/>
      <c r="C344" s="1"/>
      <c r="D344" s="6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5.75" customHeight="1" x14ac:dyDescent="0.25">
      <c r="A345" s="1"/>
      <c r="B345" s="1"/>
      <c r="C345" s="1"/>
      <c r="D345" s="6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5.75" customHeight="1" x14ac:dyDescent="0.25">
      <c r="A346" s="1"/>
      <c r="B346" s="1"/>
      <c r="C346" s="1"/>
      <c r="D346" s="6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5.75" customHeight="1" x14ac:dyDescent="0.25">
      <c r="A347" s="1"/>
      <c r="B347" s="1"/>
      <c r="C347" s="1"/>
      <c r="D347" s="6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5.75" customHeight="1" x14ac:dyDescent="0.25">
      <c r="A348" s="1"/>
      <c r="B348" s="1"/>
      <c r="C348" s="1"/>
      <c r="D348" s="6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5.75" customHeight="1" x14ac:dyDescent="0.25">
      <c r="A349" s="1"/>
      <c r="B349" s="1"/>
      <c r="C349" s="1"/>
      <c r="D349" s="6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5.75" customHeight="1" x14ac:dyDescent="0.25">
      <c r="A350" s="1"/>
      <c r="B350" s="1"/>
      <c r="C350" s="1"/>
      <c r="D350" s="6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5.75" customHeight="1" x14ac:dyDescent="0.25">
      <c r="A351" s="1"/>
      <c r="B351" s="1"/>
      <c r="C351" s="1"/>
      <c r="D351" s="6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5.75" customHeight="1" x14ac:dyDescent="0.25">
      <c r="A352" s="1"/>
      <c r="B352" s="1"/>
      <c r="C352" s="1"/>
      <c r="D352" s="6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5.75" customHeight="1" x14ac:dyDescent="0.25">
      <c r="A353" s="1"/>
      <c r="B353" s="1"/>
      <c r="C353" s="1"/>
      <c r="D353" s="6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5.75" customHeight="1" x14ac:dyDescent="0.25">
      <c r="A354" s="1"/>
      <c r="B354" s="1"/>
      <c r="C354" s="1"/>
      <c r="D354" s="6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5.75" customHeight="1" x14ac:dyDescent="0.25">
      <c r="A355" s="1"/>
      <c r="B355" s="1"/>
      <c r="C355" s="1"/>
      <c r="D355" s="6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5.75" customHeight="1" x14ac:dyDescent="0.25">
      <c r="A356" s="1"/>
      <c r="B356" s="1"/>
      <c r="C356" s="1"/>
      <c r="D356" s="6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5.75" customHeight="1" x14ac:dyDescent="0.25">
      <c r="A357" s="1"/>
      <c r="B357" s="1"/>
      <c r="C357" s="1"/>
      <c r="D357" s="6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5.75" customHeight="1" x14ac:dyDescent="0.25">
      <c r="A358" s="1"/>
      <c r="B358" s="1"/>
      <c r="C358" s="1"/>
      <c r="D358" s="6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5.75" customHeight="1" x14ac:dyDescent="0.25">
      <c r="A359" s="1"/>
      <c r="B359" s="1"/>
      <c r="C359" s="1"/>
      <c r="D359" s="6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5.75" customHeight="1" x14ac:dyDescent="0.25">
      <c r="A360" s="1"/>
      <c r="B360" s="1"/>
      <c r="C360" s="1"/>
      <c r="D360" s="6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5.75" customHeight="1" x14ac:dyDescent="0.25">
      <c r="A361" s="1"/>
      <c r="B361" s="1"/>
      <c r="C361" s="1"/>
      <c r="D361" s="6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5.75" customHeight="1" x14ac:dyDescent="0.25">
      <c r="A362" s="1"/>
      <c r="B362" s="1"/>
      <c r="C362" s="1"/>
      <c r="D362" s="6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5.75" customHeight="1" x14ac:dyDescent="0.25">
      <c r="A363" s="1"/>
      <c r="B363" s="1"/>
      <c r="C363" s="1"/>
      <c r="D363" s="6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5.75" customHeight="1" x14ac:dyDescent="0.25">
      <c r="A364" s="1"/>
      <c r="B364" s="1"/>
      <c r="C364" s="1"/>
      <c r="D364" s="6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5.75" customHeight="1" x14ac:dyDescent="0.25">
      <c r="A365" s="1"/>
      <c r="B365" s="1"/>
      <c r="C365" s="1"/>
      <c r="D365" s="6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5.75" customHeight="1" x14ac:dyDescent="0.25">
      <c r="A366" s="1"/>
      <c r="B366" s="1"/>
      <c r="C366" s="1"/>
      <c r="D366" s="6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5.75" customHeight="1" x14ac:dyDescent="0.25">
      <c r="A367" s="1"/>
      <c r="B367" s="1"/>
      <c r="C367" s="1"/>
      <c r="D367" s="6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5.75" customHeight="1" x14ac:dyDescent="0.25">
      <c r="A368" s="1"/>
      <c r="B368" s="1"/>
      <c r="C368" s="1"/>
      <c r="D368" s="6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5.75" customHeight="1" x14ac:dyDescent="0.25">
      <c r="A369" s="1"/>
      <c r="B369" s="1"/>
      <c r="C369" s="1"/>
      <c r="D369" s="6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5.75" customHeight="1" x14ac:dyDescent="0.25">
      <c r="A370" s="1"/>
      <c r="B370" s="1"/>
      <c r="C370" s="1"/>
      <c r="D370" s="6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5.75" customHeight="1" x14ac:dyDescent="0.25">
      <c r="A371" s="1"/>
      <c r="B371" s="1"/>
      <c r="C371" s="1"/>
      <c r="D371" s="6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5.75" customHeight="1" x14ac:dyDescent="0.25">
      <c r="A372" s="1"/>
      <c r="B372" s="1"/>
      <c r="C372" s="1"/>
      <c r="D372" s="6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5.75" customHeight="1" x14ac:dyDescent="0.25">
      <c r="A373" s="1"/>
      <c r="B373" s="1"/>
      <c r="C373" s="1"/>
      <c r="D373" s="6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5.75" customHeight="1" x14ac:dyDescent="0.25">
      <c r="A374" s="1"/>
      <c r="B374" s="1"/>
      <c r="C374" s="1"/>
      <c r="D374" s="6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5.75" customHeight="1" x14ac:dyDescent="0.25">
      <c r="A375" s="1"/>
      <c r="B375" s="1"/>
      <c r="C375" s="1"/>
      <c r="D375" s="6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5.75" customHeight="1" x14ac:dyDescent="0.25">
      <c r="A376" s="1"/>
      <c r="B376" s="1"/>
      <c r="C376" s="1"/>
      <c r="D376" s="6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5.75" customHeight="1" x14ac:dyDescent="0.25">
      <c r="A377" s="1"/>
      <c r="B377" s="1"/>
      <c r="C377" s="1"/>
      <c r="D377" s="6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5.75" customHeight="1" x14ac:dyDescent="0.25">
      <c r="A378" s="1"/>
      <c r="B378" s="1"/>
      <c r="C378" s="1"/>
      <c r="D378" s="6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5.75" customHeight="1" x14ac:dyDescent="0.25">
      <c r="A379" s="1"/>
      <c r="B379" s="1"/>
      <c r="C379" s="1"/>
      <c r="D379" s="6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5.75" customHeight="1" x14ac:dyDescent="0.25">
      <c r="A380" s="1"/>
      <c r="B380" s="1"/>
      <c r="C380" s="1"/>
      <c r="D380" s="6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5.75" customHeight="1" x14ac:dyDescent="0.25">
      <c r="A381" s="1"/>
      <c r="B381" s="1"/>
      <c r="C381" s="1"/>
      <c r="D381" s="6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5.75" customHeight="1" x14ac:dyDescent="0.25">
      <c r="A382" s="1"/>
      <c r="B382" s="1"/>
      <c r="C382" s="1"/>
      <c r="D382" s="6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5.75" customHeight="1" x14ac:dyDescent="0.25">
      <c r="A383" s="1"/>
      <c r="B383" s="1"/>
      <c r="C383" s="1"/>
      <c r="D383" s="6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5.75" customHeight="1" x14ac:dyDescent="0.25">
      <c r="A384" s="1"/>
      <c r="B384" s="1"/>
      <c r="C384" s="1"/>
      <c r="D384" s="6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5.75" customHeight="1" x14ac:dyDescent="0.25">
      <c r="A385" s="1"/>
      <c r="B385" s="1"/>
      <c r="C385" s="1"/>
      <c r="D385" s="6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5.75" customHeight="1" x14ac:dyDescent="0.25">
      <c r="A386" s="1"/>
      <c r="B386" s="1"/>
      <c r="C386" s="1"/>
      <c r="D386" s="6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5.75" customHeight="1" x14ac:dyDescent="0.25">
      <c r="A387" s="1"/>
      <c r="B387" s="1"/>
      <c r="C387" s="1"/>
      <c r="D387" s="6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5.75" customHeight="1" x14ac:dyDescent="0.25">
      <c r="A388" s="1"/>
      <c r="B388" s="1"/>
      <c r="C388" s="1"/>
      <c r="D388" s="6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5.75" customHeight="1" x14ac:dyDescent="0.25">
      <c r="A389" s="1"/>
      <c r="B389" s="1"/>
      <c r="C389" s="1"/>
      <c r="D389" s="6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5.75" customHeight="1" x14ac:dyDescent="0.25">
      <c r="A390" s="1"/>
      <c r="B390" s="1"/>
      <c r="C390" s="1"/>
      <c r="D390" s="6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5.75" customHeight="1" x14ac:dyDescent="0.25">
      <c r="A391" s="1"/>
      <c r="B391" s="1"/>
      <c r="C391" s="1"/>
      <c r="D391" s="6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5.75" customHeight="1" x14ac:dyDescent="0.25">
      <c r="A392" s="1"/>
      <c r="B392" s="1"/>
      <c r="C392" s="1"/>
      <c r="D392" s="6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5.75" customHeight="1" x14ac:dyDescent="0.25">
      <c r="A393" s="1"/>
      <c r="B393" s="1"/>
      <c r="C393" s="1"/>
      <c r="D393" s="6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5.75" customHeight="1" x14ac:dyDescent="0.25">
      <c r="A394" s="1"/>
      <c r="B394" s="1"/>
      <c r="C394" s="1"/>
      <c r="D394" s="6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5.75" customHeight="1" x14ac:dyDescent="0.25">
      <c r="A395" s="1"/>
      <c r="B395" s="1"/>
      <c r="C395" s="1"/>
      <c r="D395" s="6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5.75" customHeight="1" x14ac:dyDescent="0.25">
      <c r="A396" s="1"/>
      <c r="B396" s="1"/>
      <c r="C396" s="1"/>
      <c r="D396" s="6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5.75" customHeight="1" x14ac:dyDescent="0.25">
      <c r="A397" s="1"/>
      <c r="B397" s="1"/>
      <c r="C397" s="1"/>
      <c r="D397" s="6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5.75" customHeight="1" x14ac:dyDescent="0.25">
      <c r="A398" s="1"/>
      <c r="B398" s="1"/>
      <c r="C398" s="1"/>
      <c r="D398" s="6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5.75" customHeight="1" x14ac:dyDescent="0.25">
      <c r="A399" s="1"/>
      <c r="B399" s="1"/>
      <c r="C399" s="1"/>
      <c r="D399" s="6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5.75" customHeight="1" x14ac:dyDescent="0.25">
      <c r="A400" s="1"/>
      <c r="B400" s="1"/>
      <c r="C400" s="1"/>
      <c r="D400" s="6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5.75" customHeight="1" x14ac:dyDescent="0.25">
      <c r="A401" s="1"/>
      <c r="B401" s="1"/>
      <c r="C401" s="1"/>
      <c r="D401" s="6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5.75" customHeight="1" x14ac:dyDescent="0.25">
      <c r="A402" s="1"/>
      <c r="B402" s="1"/>
      <c r="C402" s="1"/>
      <c r="D402" s="6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5.75" customHeight="1" x14ac:dyDescent="0.25">
      <c r="A403" s="1"/>
      <c r="B403" s="1"/>
      <c r="C403" s="1"/>
      <c r="D403" s="6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5.75" customHeight="1" x14ac:dyDescent="0.25">
      <c r="A404" s="1"/>
      <c r="B404" s="1"/>
      <c r="C404" s="1"/>
      <c r="D404" s="6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5.75" customHeight="1" x14ac:dyDescent="0.25">
      <c r="A405" s="1"/>
      <c r="B405" s="1"/>
      <c r="C405" s="1"/>
      <c r="D405" s="6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5.75" customHeight="1" x14ac:dyDescent="0.25">
      <c r="A406" s="1"/>
      <c r="B406" s="1"/>
      <c r="C406" s="1"/>
      <c r="D406" s="6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5.75" customHeight="1" x14ac:dyDescent="0.25">
      <c r="A407" s="1"/>
      <c r="B407" s="1"/>
      <c r="C407" s="1"/>
      <c r="D407" s="6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5.75" customHeight="1" x14ac:dyDescent="0.25">
      <c r="A408" s="1"/>
      <c r="B408" s="1"/>
      <c r="C408" s="1"/>
      <c r="D408" s="6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5.75" customHeight="1" x14ac:dyDescent="0.25">
      <c r="A409" s="1"/>
      <c r="B409" s="1"/>
      <c r="C409" s="1"/>
      <c r="D409" s="6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5.75" customHeight="1" x14ac:dyDescent="0.25">
      <c r="A410" s="1"/>
      <c r="B410" s="1"/>
      <c r="C410" s="1"/>
      <c r="D410" s="6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5.75" customHeight="1" x14ac:dyDescent="0.25">
      <c r="A411" s="1"/>
      <c r="B411" s="1"/>
      <c r="C411" s="1"/>
      <c r="D411" s="6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5.75" customHeight="1" x14ac:dyDescent="0.25">
      <c r="A412" s="1"/>
      <c r="B412" s="1"/>
      <c r="C412" s="1"/>
      <c r="D412" s="6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5.75" customHeight="1" x14ac:dyDescent="0.25">
      <c r="A413" s="1"/>
      <c r="B413" s="1"/>
      <c r="C413" s="1"/>
      <c r="D413" s="6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5.75" customHeight="1" x14ac:dyDescent="0.25">
      <c r="A414" s="1"/>
      <c r="B414" s="1"/>
      <c r="C414" s="1"/>
      <c r="D414" s="6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5.75" customHeight="1" x14ac:dyDescent="0.25">
      <c r="A415" s="1"/>
      <c r="B415" s="1"/>
      <c r="C415" s="1"/>
      <c r="D415" s="6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5.75" customHeight="1" x14ac:dyDescent="0.25">
      <c r="A416" s="1"/>
      <c r="B416" s="1"/>
      <c r="C416" s="1"/>
      <c r="D416" s="6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5.75" customHeight="1" x14ac:dyDescent="0.25">
      <c r="A417" s="1"/>
      <c r="B417" s="1"/>
      <c r="C417" s="1"/>
      <c r="D417" s="6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5.75" customHeight="1" x14ac:dyDescent="0.25">
      <c r="A418" s="1"/>
      <c r="B418" s="1"/>
      <c r="C418" s="1"/>
      <c r="D418" s="6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5.75" customHeight="1" x14ac:dyDescent="0.25">
      <c r="A419" s="1"/>
      <c r="B419" s="1"/>
      <c r="C419" s="1"/>
      <c r="D419" s="6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5.75" customHeight="1" x14ac:dyDescent="0.25">
      <c r="A420" s="1"/>
      <c r="B420" s="1"/>
      <c r="C420" s="1"/>
      <c r="D420" s="6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5.75" customHeight="1" x14ac:dyDescent="0.25">
      <c r="A421" s="1"/>
      <c r="B421" s="1"/>
      <c r="C421" s="1"/>
      <c r="D421" s="6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5.75" customHeight="1" x14ac:dyDescent="0.25">
      <c r="A422" s="1"/>
      <c r="B422" s="1"/>
      <c r="C422" s="1"/>
      <c r="D422" s="6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5.75" customHeight="1" x14ac:dyDescent="0.25">
      <c r="A423" s="1"/>
      <c r="B423" s="1"/>
      <c r="C423" s="1"/>
      <c r="D423" s="6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5.75" customHeight="1" x14ac:dyDescent="0.25">
      <c r="A424" s="1"/>
      <c r="B424" s="1"/>
      <c r="C424" s="1"/>
      <c r="D424" s="6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5.75" customHeight="1" x14ac:dyDescent="0.25">
      <c r="A425" s="1"/>
      <c r="B425" s="1"/>
      <c r="C425" s="1"/>
      <c r="D425" s="6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5.75" customHeight="1" x14ac:dyDescent="0.25">
      <c r="A426" s="1"/>
      <c r="B426" s="1"/>
      <c r="C426" s="1"/>
      <c r="D426" s="6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5.75" customHeight="1" x14ac:dyDescent="0.25">
      <c r="A427" s="1"/>
      <c r="B427" s="1"/>
      <c r="C427" s="1"/>
      <c r="D427" s="6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5.75" customHeight="1" x14ac:dyDescent="0.25">
      <c r="A428" s="1"/>
      <c r="B428" s="1"/>
      <c r="C428" s="1"/>
      <c r="D428" s="6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5.75" customHeight="1" x14ac:dyDescent="0.25">
      <c r="A429" s="1"/>
      <c r="B429" s="1"/>
      <c r="C429" s="1"/>
      <c r="D429" s="6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5.75" customHeight="1" x14ac:dyDescent="0.25">
      <c r="A430" s="1"/>
      <c r="B430" s="1"/>
      <c r="C430" s="1"/>
      <c r="D430" s="6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5.75" customHeight="1" x14ac:dyDescent="0.25">
      <c r="A431" s="1"/>
      <c r="B431" s="1"/>
      <c r="C431" s="1"/>
      <c r="D431" s="6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5.75" customHeight="1" x14ac:dyDescent="0.25">
      <c r="A432" s="1"/>
      <c r="B432" s="1"/>
      <c r="C432" s="1"/>
      <c r="D432" s="6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5.75" customHeight="1" x14ac:dyDescent="0.25">
      <c r="A433" s="1"/>
      <c r="B433" s="1"/>
      <c r="C433" s="1"/>
      <c r="D433" s="6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5.75" customHeight="1" x14ac:dyDescent="0.25">
      <c r="A434" s="1"/>
      <c r="B434" s="1"/>
      <c r="C434" s="1"/>
      <c r="D434" s="6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5.75" customHeight="1" x14ac:dyDescent="0.25">
      <c r="A435" s="1"/>
      <c r="B435" s="1"/>
      <c r="C435" s="1"/>
      <c r="D435" s="6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5.75" customHeight="1" x14ac:dyDescent="0.25">
      <c r="A436" s="1"/>
      <c r="B436" s="1"/>
      <c r="C436" s="1"/>
      <c r="D436" s="6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5.75" customHeight="1" x14ac:dyDescent="0.25">
      <c r="A437" s="1"/>
      <c r="B437" s="1"/>
      <c r="C437" s="1"/>
      <c r="D437" s="6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5.75" customHeight="1" x14ac:dyDescent="0.25">
      <c r="A438" s="1"/>
      <c r="B438" s="1"/>
      <c r="C438" s="1"/>
      <c r="D438" s="6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5.75" customHeight="1" x14ac:dyDescent="0.25">
      <c r="A439" s="1"/>
      <c r="B439" s="1"/>
      <c r="C439" s="1"/>
      <c r="D439" s="6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5.75" customHeight="1" x14ac:dyDescent="0.25">
      <c r="A440" s="1"/>
      <c r="B440" s="1"/>
      <c r="C440" s="1"/>
      <c r="D440" s="6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5.75" customHeight="1" x14ac:dyDescent="0.25">
      <c r="A441" s="1"/>
      <c r="B441" s="1"/>
      <c r="C441" s="1"/>
      <c r="D441" s="6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5.75" customHeight="1" x14ac:dyDescent="0.25">
      <c r="A442" s="1"/>
      <c r="B442" s="1"/>
      <c r="C442" s="1"/>
      <c r="D442" s="6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5.75" customHeight="1" x14ac:dyDescent="0.25">
      <c r="A443" s="1"/>
      <c r="B443" s="1"/>
      <c r="C443" s="1"/>
      <c r="D443" s="6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5.75" customHeight="1" x14ac:dyDescent="0.25">
      <c r="A444" s="1"/>
      <c r="B444" s="1"/>
      <c r="C444" s="1"/>
      <c r="D444" s="6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5.75" customHeight="1" x14ac:dyDescent="0.25">
      <c r="A445" s="1"/>
      <c r="B445" s="1"/>
      <c r="C445" s="1"/>
      <c r="D445" s="6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5.75" customHeight="1" x14ac:dyDescent="0.25">
      <c r="A446" s="1"/>
      <c r="B446" s="1"/>
      <c r="C446" s="1"/>
      <c r="D446" s="6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5.75" customHeight="1" x14ac:dyDescent="0.25">
      <c r="A447" s="1"/>
      <c r="B447" s="1"/>
      <c r="C447" s="1"/>
      <c r="D447" s="6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5.75" customHeight="1" x14ac:dyDescent="0.25">
      <c r="A448" s="1"/>
      <c r="B448" s="1"/>
      <c r="C448" s="1"/>
      <c r="D448" s="6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5.75" customHeight="1" x14ac:dyDescent="0.25">
      <c r="A449" s="1"/>
      <c r="B449" s="1"/>
      <c r="C449" s="1"/>
      <c r="D449" s="6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5.75" customHeight="1" x14ac:dyDescent="0.25">
      <c r="A450" s="1"/>
      <c r="B450" s="1"/>
      <c r="C450" s="1"/>
      <c r="D450" s="6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5.75" customHeight="1" x14ac:dyDescent="0.25">
      <c r="A451" s="1"/>
      <c r="B451" s="1"/>
      <c r="C451" s="1"/>
      <c r="D451" s="6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5.75" customHeight="1" x14ac:dyDescent="0.25">
      <c r="A452" s="1"/>
      <c r="B452" s="1"/>
      <c r="C452" s="1"/>
      <c r="D452" s="6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5.75" customHeight="1" x14ac:dyDescent="0.25">
      <c r="A453" s="1"/>
      <c r="B453" s="1"/>
      <c r="C453" s="1"/>
      <c r="D453" s="6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5.75" customHeight="1" x14ac:dyDescent="0.25">
      <c r="A454" s="1"/>
      <c r="B454" s="1"/>
      <c r="C454" s="1"/>
      <c r="D454" s="6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5.75" customHeight="1" x14ac:dyDescent="0.25">
      <c r="A455" s="1"/>
      <c r="B455" s="1"/>
      <c r="C455" s="1"/>
      <c r="D455" s="6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5.75" customHeight="1" x14ac:dyDescent="0.25">
      <c r="A456" s="1"/>
      <c r="B456" s="1"/>
      <c r="C456" s="1"/>
      <c r="D456" s="6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5.75" customHeight="1" x14ac:dyDescent="0.25">
      <c r="A457" s="1"/>
      <c r="B457" s="1"/>
      <c r="C457" s="1"/>
      <c r="D457" s="6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5.75" customHeight="1" x14ac:dyDescent="0.25">
      <c r="A458" s="1"/>
      <c r="B458" s="1"/>
      <c r="C458" s="1"/>
      <c r="D458" s="6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5.75" customHeight="1" x14ac:dyDescent="0.25">
      <c r="A459" s="1"/>
      <c r="B459" s="1"/>
      <c r="C459" s="1"/>
      <c r="D459" s="6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5.75" customHeight="1" x14ac:dyDescent="0.25">
      <c r="A460" s="1"/>
      <c r="B460" s="1"/>
      <c r="C460" s="1"/>
      <c r="D460" s="6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5.75" customHeight="1" x14ac:dyDescent="0.25">
      <c r="A461" s="1"/>
      <c r="B461" s="1"/>
      <c r="C461" s="1"/>
      <c r="D461" s="6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5.75" customHeight="1" x14ac:dyDescent="0.25">
      <c r="A462" s="1"/>
      <c r="B462" s="1"/>
      <c r="C462" s="1"/>
      <c r="D462" s="6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5.75" customHeight="1" x14ac:dyDescent="0.25">
      <c r="A463" s="1"/>
      <c r="B463" s="1"/>
      <c r="C463" s="1"/>
      <c r="D463" s="6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5.75" customHeight="1" x14ac:dyDescent="0.25">
      <c r="A464" s="1"/>
      <c r="B464" s="1"/>
      <c r="C464" s="1"/>
      <c r="D464" s="6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5.75" customHeight="1" x14ac:dyDescent="0.25">
      <c r="A465" s="1"/>
      <c r="B465" s="1"/>
      <c r="C465" s="1"/>
      <c r="D465" s="6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5.75" customHeight="1" x14ac:dyDescent="0.25">
      <c r="A466" s="1"/>
      <c r="B466" s="1"/>
      <c r="C466" s="1"/>
      <c r="D466" s="6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5.75" customHeight="1" x14ac:dyDescent="0.25">
      <c r="A467" s="1"/>
      <c r="B467" s="1"/>
      <c r="C467" s="1"/>
      <c r="D467" s="6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5.75" customHeight="1" x14ac:dyDescent="0.25">
      <c r="A468" s="1"/>
      <c r="B468" s="1"/>
      <c r="C468" s="1"/>
      <c r="D468" s="6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5.75" customHeight="1" x14ac:dyDescent="0.25">
      <c r="A469" s="1"/>
      <c r="B469" s="1"/>
      <c r="C469" s="1"/>
      <c r="D469" s="6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5.75" customHeight="1" x14ac:dyDescent="0.25">
      <c r="A470" s="1"/>
      <c r="B470" s="1"/>
      <c r="C470" s="1"/>
      <c r="D470" s="6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5.75" customHeight="1" x14ac:dyDescent="0.25">
      <c r="A471" s="1"/>
      <c r="B471" s="1"/>
      <c r="C471" s="1"/>
      <c r="D471" s="6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5.75" customHeight="1" x14ac:dyDescent="0.25">
      <c r="A472" s="1"/>
      <c r="B472" s="1"/>
      <c r="C472" s="1"/>
      <c r="D472" s="6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5.75" customHeight="1" x14ac:dyDescent="0.25">
      <c r="A473" s="1"/>
      <c r="B473" s="1"/>
      <c r="C473" s="1"/>
      <c r="D473" s="6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5.75" customHeight="1" x14ac:dyDescent="0.25">
      <c r="A474" s="1"/>
      <c r="B474" s="1"/>
      <c r="C474" s="1"/>
      <c r="D474" s="6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5.75" customHeight="1" x14ac:dyDescent="0.25">
      <c r="A475" s="1"/>
      <c r="B475" s="1"/>
      <c r="C475" s="1"/>
      <c r="D475" s="6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5.75" customHeight="1" x14ac:dyDescent="0.25">
      <c r="A476" s="1"/>
      <c r="B476" s="1"/>
      <c r="C476" s="1"/>
      <c r="D476" s="6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5.75" customHeight="1" x14ac:dyDescent="0.25">
      <c r="A477" s="1"/>
      <c r="B477" s="1"/>
      <c r="C477" s="1"/>
      <c r="D477" s="6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5.75" customHeight="1" x14ac:dyDescent="0.25">
      <c r="A478" s="1"/>
      <c r="B478" s="1"/>
      <c r="C478" s="1"/>
      <c r="D478" s="6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5.75" customHeight="1" x14ac:dyDescent="0.25">
      <c r="A479" s="1"/>
      <c r="B479" s="1"/>
      <c r="C479" s="1"/>
      <c r="D479" s="6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5.75" customHeight="1" x14ac:dyDescent="0.25">
      <c r="A480" s="1"/>
      <c r="B480" s="1"/>
      <c r="C480" s="1"/>
      <c r="D480" s="6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5.75" customHeight="1" x14ac:dyDescent="0.25">
      <c r="A481" s="1"/>
      <c r="B481" s="1"/>
      <c r="C481" s="1"/>
      <c r="D481" s="6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5.75" customHeight="1" x14ac:dyDescent="0.25">
      <c r="A482" s="1"/>
      <c r="B482" s="1"/>
      <c r="C482" s="1"/>
      <c r="D482" s="6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5.75" customHeight="1" x14ac:dyDescent="0.25">
      <c r="A483" s="1"/>
      <c r="B483" s="1"/>
      <c r="C483" s="1"/>
      <c r="D483" s="6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5.75" customHeight="1" x14ac:dyDescent="0.25">
      <c r="A484" s="1"/>
      <c r="B484" s="1"/>
      <c r="C484" s="1"/>
      <c r="D484" s="6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5.75" customHeight="1" x14ac:dyDescent="0.25">
      <c r="A485" s="1"/>
      <c r="B485" s="1"/>
      <c r="C485" s="1"/>
      <c r="D485" s="6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5.75" customHeight="1" x14ac:dyDescent="0.25">
      <c r="A486" s="1"/>
      <c r="B486" s="1"/>
      <c r="C486" s="1"/>
      <c r="D486" s="6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5.75" customHeight="1" x14ac:dyDescent="0.25">
      <c r="A487" s="1"/>
      <c r="B487" s="1"/>
      <c r="C487" s="1"/>
      <c r="D487" s="6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5.75" customHeight="1" x14ac:dyDescent="0.25">
      <c r="A488" s="1"/>
      <c r="B488" s="1"/>
      <c r="C488" s="1"/>
      <c r="D488" s="6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5.75" customHeight="1" x14ac:dyDescent="0.25">
      <c r="A489" s="1"/>
      <c r="B489" s="1"/>
      <c r="C489" s="1"/>
      <c r="D489" s="6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5.75" customHeight="1" x14ac:dyDescent="0.25">
      <c r="A490" s="1"/>
      <c r="B490" s="1"/>
      <c r="C490" s="1"/>
      <c r="D490" s="6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5.75" customHeight="1" x14ac:dyDescent="0.25">
      <c r="A491" s="1"/>
      <c r="B491" s="1"/>
      <c r="C491" s="1"/>
      <c r="D491" s="6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5.75" customHeight="1" x14ac:dyDescent="0.25">
      <c r="A492" s="1"/>
      <c r="B492" s="1"/>
      <c r="C492" s="1"/>
      <c r="D492" s="6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5.75" customHeight="1" x14ac:dyDescent="0.25">
      <c r="A493" s="1"/>
      <c r="B493" s="1"/>
      <c r="C493" s="1"/>
      <c r="D493" s="6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5.75" customHeight="1" x14ac:dyDescent="0.25">
      <c r="A494" s="1"/>
      <c r="B494" s="1"/>
      <c r="C494" s="1"/>
      <c r="D494" s="6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5.75" customHeight="1" x14ac:dyDescent="0.25">
      <c r="A495" s="1"/>
      <c r="B495" s="1"/>
      <c r="C495" s="1"/>
      <c r="D495" s="6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5.75" customHeight="1" x14ac:dyDescent="0.25">
      <c r="A496" s="1"/>
      <c r="B496" s="1"/>
      <c r="C496" s="1"/>
      <c r="D496" s="6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5.75" customHeight="1" x14ac:dyDescent="0.25">
      <c r="A497" s="1"/>
      <c r="B497" s="1"/>
      <c r="C497" s="1"/>
      <c r="D497" s="6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5.75" customHeight="1" x14ac:dyDescent="0.25">
      <c r="A498" s="1"/>
      <c r="B498" s="1"/>
      <c r="C498" s="1"/>
      <c r="D498" s="6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5.75" customHeight="1" x14ac:dyDescent="0.25">
      <c r="A499" s="1"/>
      <c r="B499" s="1"/>
      <c r="C499" s="1"/>
      <c r="D499" s="6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5.75" customHeight="1" x14ac:dyDescent="0.25">
      <c r="A500" s="1"/>
      <c r="B500" s="1"/>
      <c r="C500" s="1"/>
      <c r="D500" s="6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5.75" customHeight="1" x14ac:dyDescent="0.25">
      <c r="A501" s="1"/>
      <c r="B501" s="1"/>
      <c r="C501" s="1"/>
      <c r="D501" s="6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5.75" customHeight="1" x14ac:dyDescent="0.25">
      <c r="A502" s="1"/>
      <c r="B502" s="1"/>
      <c r="C502" s="1"/>
      <c r="D502" s="6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5.75" customHeight="1" x14ac:dyDescent="0.25">
      <c r="A503" s="1"/>
      <c r="B503" s="1"/>
      <c r="C503" s="1"/>
      <c r="D503" s="6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5.75" customHeight="1" x14ac:dyDescent="0.25">
      <c r="A504" s="1"/>
      <c r="B504" s="1"/>
      <c r="C504" s="1"/>
      <c r="D504" s="6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5.75" customHeight="1" x14ac:dyDescent="0.25">
      <c r="A505" s="1"/>
      <c r="B505" s="1"/>
      <c r="C505" s="1"/>
      <c r="D505" s="6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5.75" customHeight="1" x14ac:dyDescent="0.25">
      <c r="A506" s="1"/>
      <c r="B506" s="1"/>
      <c r="C506" s="1"/>
      <c r="D506" s="6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5.75" customHeight="1" x14ac:dyDescent="0.25">
      <c r="A507" s="1"/>
      <c r="B507" s="1"/>
      <c r="C507" s="1"/>
      <c r="D507" s="6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5.75" customHeight="1" x14ac:dyDescent="0.25">
      <c r="A508" s="1"/>
      <c r="B508" s="1"/>
      <c r="C508" s="1"/>
      <c r="D508" s="6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5.75" customHeight="1" x14ac:dyDescent="0.25">
      <c r="A509" s="1"/>
      <c r="B509" s="1"/>
      <c r="C509" s="1"/>
      <c r="D509" s="6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5.75" customHeight="1" x14ac:dyDescent="0.25">
      <c r="A510" s="1"/>
      <c r="B510" s="1"/>
      <c r="C510" s="1"/>
      <c r="D510" s="6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5.75" customHeight="1" x14ac:dyDescent="0.25">
      <c r="A511" s="1"/>
      <c r="B511" s="1"/>
      <c r="C511" s="1"/>
      <c r="D511" s="6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5.75" customHeight="1" x14ac:dyDescent="0.25">
      <c r="A512" s="1"/>
      <c r="B512" s="1"/>
      <c r="C512" s="1"/>
      <c r="D512" s="6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5.75" customHeight="1" x14ac:dyDescent="0.25">
      <c r="A513" s="1"/>
      <c r="B513" s="1"/>
      <c r="C513" s="1"/>
      <c r="D513" s="6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5.75" customHeight="1" x14ac:dyDescent="0.25">
      <c r="A514" s="1"/>
      <c r="B514" s="1"/>
      <c r="C514" s="1"/>
      <c r="D514" s="6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5.75" customHeight="1" x14ac:dyDescent="0.25">
      <c r="A515" s="1"/>
      <c r="B515" s="1"/>
      <c r="C515" s="1"/>
      <c r="D515" s="6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5.75" customHeight="1" x14ac:dyDescent="0.25">
      <c r="A516" s="1"/>
      <c r="B516" s="1"/>
      <c r="C516" s="1"/>
      <c r="D516" s="6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5.75" customHeight="1" x14ac:dyDescent="0.25">
      <c r="A517" s="1"/>
      <c r="B517" s="1"/>
      <c r="C517" s="1"/>
      <c r="D517" s="6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5.75" customHeight="1" x14ac:dyDescent="0.25">
      <c r="A518" s="1"/>
      <c r="B518" s="1"/>
      <c r="C518" s="1"/>
      <c r="D518" s="6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5.75" customHeight="1" x14ac:dyDescent="0.25">
      <c r="A519" s="1"/>
      <c r="B519" s="1"/>
      <c r="C519" s="1"/>
      <c r="D519" s="6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5.75" customHeight="1" x14ac:dyDescent="0.25">
      <c r="A520" s="1"/>
      <c r="B520" s="1"/>
      <c r="C520" s="1"/>
      <c r="D520" s="6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5.75" customHeight="1" x14ac:dyDescent="0.25">
      <c r="A521" s="1"/>
      <c r="B521" s="1"/>
      <c r="C521" s="1"/>
      <c r="D521" s="6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5.75" customHeight="1" x14ac:dyDescent="0.25">
      <c r="A522" s="1"/>
      <c r="B522" s="1"/>
      <c r="C522" s="1"/>
      <c r="D522" s="6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5.75" customHeight="1" x14ac:dyDescent="0.25">
      <c r="A523" s="1"/>
      <c r="B523" s="1"/>
      <c r="C523" s="1"/>
      <c r="D523" s="6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5.75" customHeight="1" x14ac:dyDescent="0.25">
      <c r="A524" s="1"/>
      <c r="B524" s="1"/>
      <c r="C524" s="1"/>
      <c r="D524" s="6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5.75" customHeight="1" x14ac:dyDescent="0.25">
      <c r="A525" s="1"/>
      <c r="B525" s="1"/>
      <c r="C525" s="1"/>
      <c r="D525" s="6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5.75" customHeight="1" x14ac:dyDescent="0.25">
      <c r="A526" s="1"/>
      <c r="B526" s="1"/>
      <c r="C526" s="1"/>
      <c r="D526" s="6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5.75" customHeight="1" x14ac:dyDescent="0.25">
      <c r="A527" s="1"/>
      <c r="B527" s="1"/>
      <c r="C527" s="1"/>
      <c r="D527" s="6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5.75" customHeight="1" x14ac:dyDescent="0.25">
      <c r="A528" s="1"/>
      <c r="B528" s="1"/>
      <c r="C528" s="1"/>
      <c r="D528" s="6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5.75" customHeight="1" x14ac:dyDescent="0.25">
      <c r="A529" s="1"/>
      <c r="B529" s="1"/>
      <c r="C529" s="1"/>
      <c r="D529" s="6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5.75" customHeight="1" x14ac:dyDescent="0.25">
      <c r="A530" s="1"/>
      <c r="B530" s="1"/>
      <c r="C530" s="1"/>
      <c r="D530" s="6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5.75" customHeight="1" x14ac:dyDescent="0.25">
      <c r="A531" s="1"/>
      <c r="B531" s="1"/>
      <c r="C531" s="1"/>
      <c r="D531" s="6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5.75" customHeight="1" x14ac:dyDescent="0.25">
      <c r="A532" s="1"/>
      <c r="B532" s="1"/>
      <c r="C532" s="1"/>
      <c r="D532" s="6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5.75" customHeight="1" x14ac:dyDescent="0.25">
      <c r="A533" s="1"/>
      <c r="B533" s="1"/>
      <c r="C533" s="1"/>
      <c r="D533" s="6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5.75" customHeight="1" x14ac:dyDescent="0.25">
      <c r="A534" s="1"/>
      <c r="B534" s="1"/>
      <c r="C534" s="1"/>
      <c r="D534" s="6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5.75" customHeight="1" x14ac:dyDescent="0.25">
      <c r="A535" s="1"/>
      <c r="B535" s="1"/>
      <c r="C535" s="1"/>
      <c r="D535" s="6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5.75" customHeight="1" x14ac:dyDescent="0.25">
      <c r="A536" s="1"/>
      <c r="B536" s="1"/>
      <c r="C536" s="1"/>
      <c r="D536" s="6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5.75" customHeight="1" x14ac:dyDescent="0.25">
      <c r="A537" s="1"/>
      <c r="B537" s="1"/>
      <c r="C537" s="1"/>
      <c r="D537" s="6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5.75" customHeight="1" x14ac:dyDescent="0.25">
      <c r="A538" s="1"/>
      <c r="B538" s="1"/>
      <c r="C538" s="1"/>
      <c r="D538" s="6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5.75" customHeight="1" x14ac:dyDescent="0.25">
      <c r="A539" s="1"/>
      <c r="B539" s="1"/>
      <c r="C539" s="1"/>
      <c r="D539" s="6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5.75" customHeight="1" x14ac:dyDescent="0.25">
      <c r="A540" s="1"/>
      <c r="B540" s="1"/>
      <c r="C540" s="1"/>
      <c r="D540" s="6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5.75" customHeight="1" x14ac:dyDescent="0.25">
      <c r="A541" s="1"/>
      <c r="B541" s="1"/>
      <c r="C541" s="1"/>
      <c r="D541" s="6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5.75" customHeight="1" x14ac:dyDescent="0.25">
      <c r="A542" s="1"/>
      <c r="B542" s="1"/>
      <c r="C542" s="1"/>
      <c r="D542" s="6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5.75" customHeight="1" x14ac:dyDescent="0.25">
      <c r="A543" s="1"/>
      <c r="B543" s="1"/>
      <c r="C543" s="1"/>
      <c r="D543" s="6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5.75" customHeight="1" x14ac:dyDescent="0.25">
      <c r="A544" s="1"/>
      <c r="B544" s="1"/>
      <c r="C544" s="1"/>
      <c r="D544" s="6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5.75" customHeight="1" x14ac:dyDescent="0.25">
      <c r="A545" s="1"/>
      <c r="B545" s="1"/>
      <c r="C545" s="1"/>
      <c r="D545" s="6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5.75" customHeight="1" x14ac:dyDescent="0.25">
      <c r="A546" s="1"/>
      <c r="B546" s="1"/>
      <c r="C546" s="1"/>
      <c r="D546" s="6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5.75" customHeight="1" x14ac:dyDescent="0.25">
      <c r="A547" s="1"/>
      <c r="B547" s="1"/>
      <c r="C547" s="1"/>
      <c r="D547" s="6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5.75" customHeight="1" x14ac:dyDescent="0.25">
      <c r="A548" s="1"/>
      <c r="B548" s="1"/>
      <c r="C548" s="1"/>
      <c r="D548" s="6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5.75" customHeight="1" x14ac:dyDescent="0.25">
      <c r="A549" s="1"/>
      <c r="B549" s="1"/>
      <c r="C549" s="1"/>
      <c r="D549" s="6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5.75" customHeight="1" x14ac:dyDescent="0.25">
      <c r="A550" s="1"/>
      <c r="B550" s="1"/>
      <c r="C550" s="1"/>
      <c r="D550" s="6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5.75" customHeight="1" x14ac:dyDescent="0.25">
      <c r="A551" s="1"/>
      <c r="B551" s="1"/>
      <c r="C551" s="1"/>
      <c r="D551" s="6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5.75" customHeight="1" x14ac:dyDescent="0.25">
      <c r="A552" s="1"/>
      <c r="B552" s="1"/>
      <c r="C552" s="1"/>
      <c r="D552" s="6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5.75" customHeight="1" x14ac:dyDescent="0.25">
      <c r="A553" s="1"/>
      <c r="B553" s="1"/>
      <c r="C553" s="1"/>
      <c r="D553" s="6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5.75" customHeight="1" x14ac:dyDescent="0.25">
      <c r="A554" s="1"/>
      <c r="B554" s="1"/>
      <c r="C554" s="1"/>
      <c r="D554" s="6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5.75" customHeight="1" x14ac:dyDescent="0.25">
      <c r="A555" s="1"/>
      <c r="B555" s="1"/>
      <c r="C555" s="1"/>
      <c r="D555" s="6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5.75" customHeight="1" x14ac:dyDescent="0.25">
      <c r="A556" s="1"/>
      <c r="B556" s="1"/>
      <c r="C556" s="1"/>
      <c r="D556" s="6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5.75" customHeight="1" x14ac:dyDescent="0.25">
      <c r="A557" s="1"/>
      <c r="B557" s="1"/>
      <c r="C557" s="1"/>
      <c r="D557" s="6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5.75" customHeight="1" x14ac:dyDescent="0.25">
      <c r="A558" s="1"/>
      <c r="B558" s="1"/>
      <c r="C558" s="1"/>
      <c r="D558" s="6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5.75" customHeight="1" x14ac:dyDescent="0.25">
      <c r="A559" s="1"/>
      <c r="B559" s="1"/>
      <c r="C559" s="1"/>
      <c r="D559" s="6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5.75" customHeight="1" x14ac:dyDescent="0.25">
      <c r="A560" s="1"/>
      <c r="B560" s="1"/>
      <c r="C560" s="1"/>
      <c r="D560" s="6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5.75" customHeight="1" x14ac:dyDescent="0.25">
      <c r="A561" s="1"/>
      <c r="B561" s="1"/>
      <c r="C561" s="1"/>
      <c r="D561" s="6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5.75" customHeight="1" x14ac:dyDescent="0.25">
      <c r="A562" s="1"/>
      <c r="B562" s="1"/>
      <c r="C562" s="1"/>
      <c r="D562" s="6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5.75" customHeight="1" x14ac:dyDescent="0.25">
      <c r="A563" s="1"/>
      <c r="B563" s="1"/>
      <c r="C563" s="1"/>
      <c r="D563" s="6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5.75" customHeight="1" x14ac:dyDescent="0.25">
      <c r="A564" s="1"/>
      <c r="B564" s="1"/>
      <c r="C564" s="1"/>
      <c r="D564" s="6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5.75" customHeight="1" x14ac:dyDescent="0.25">
      <c r="A565" s="1"/>
      <c r="B565" s="1"/>
      <c r="C565" s="1"/>
      <c r="D565" s="6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5.75" customHeight="1" x14ac:dyDescent="0.25">
      <c r="A566" s="1"/>
      <c r="B566" s="1"/>
      <c r="C566" s="1"/>
      <c r="D566" s="6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5.75" customHeight="1" x14ac:dyDescent="0.25">
      <c r="A567" s="1"/>
      <c r="B567" s="1"/>
      <c r="C567" s="1"/>
      <c r="D567" s="6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5.75" customHeight="1" x14ac:dyDescent="0.25">
      <c r="A568" s="1"/>
      <c r="B568" s="1"/>
      <c r="C568" s="1"/>
      <c r="D568" s="6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5.75" customHeight="1" x14ac:dyDescent="0.25">
      <c r="A569" s="1"/>
      <c r="B569" s="1"/>
      <c r="C569" s="1"/>
      <c r="D569" s="6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5.75" customHeight="1" x14ac:dyDescent="0.25">
      <c r="A570" s="1"/>
      <c r="B570" s="1"/>
      <c r="C570" s="1"/>
      <c r="D570" s="6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5.75" customHeight="1" x14ac:dyDescent="0.25">
      <c r="A571" s="1"/>
      <c r="B571" s="1"/>
      <c r="C571" s="1"/>
      <c r="D571" s="6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5.75" customHeight="1" x14ac:dyDescent="0.25">
      <c r="A572" s="1"/>
      <c r="B572" s="1"/>
      <c r="C572" s="1"/>
      <c r="D572" s="6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5.75" customHeight="1" x14ac:dyDescent="0.25">
      <c r="A573" s="1"/>
      <c r="B573" s="1"/>
      <c r="C573" s="1"/>
      <c r="D573" s="6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5.75" customHeight="1" x14ac:dyDescent="0.25">
      <c r="A574" s="1"/>
      <c r="B574" s="1"/>
      <c r="C574" s="1"/>
      <c r="D574" s="6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5.75" customHeight="1" x14ac:dyDescent="0.25">
      <c r="A575" s="1"/>
      <c r="B575" s="1"/>
      <c r="C575" s="1"/>
      <c r="D575" s="6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5.75" customHeight="1" x14ac:dyDescent="0.25">
      <c r="A576" s="1"/>
      <c r="B576" s="1"/>
      <c r="C576" s="1"/>
      <c r="D576" s="6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5.75" customHeight="1" x14ac:dyDescent="0.25">
      <c r="A577" s="1"/>
      <c r="B577" s="1"/>
      <c r="C577" s="1"/>
      <c r="D577" s="6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5.75" customHeight="1" x14ac:dyDescent="0.25">
      <c r="A578" s="1"/>
      <c r="B578" s="1"/>
      <c r="C578" s="1"/>
      <c r="D578" s="6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5.75" customHeight="1" x14ac:dyDescent="0.25">
      <c r="A579" s="1"/>
      <c r="B579" s="1"/>
      <c r="C579" s="1"/>
      <c r="D579" s="6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5.75" customHeight="1" x14ac:dyDescent="0.25">
      <c r="A580" s="1"/>
      <c r="B580" s="1"/>
      <c r="C580" s="1"/>
      <c r="D580" s="6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5.75" customHeight="1" x14ac:dyDescent="0.25">
      <c r="A581" s="1"/>
      <c r="B581" s="1"/>
      <c r="C581" s="1"/>
      <c r="D581" s="6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5.75" customHeight="1" x14ac:dyDescent="0.25">
      <c r="A582" s="1"/>
      <c r="B582" s="1"/>
      <c r="C582" s="1"/>
      <c r="D582" s="6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5.75" customHeight="1" x14ac:dyDescent="0.25">
      <c r="A583" s="1"/>
      <c r="B583" s="1"/>
      <c r="C583" s="1"/>
      <c r="D583" s="6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5.75" customHeight="1" x14ac:dyDescent="0.25">
      <c r="A584" s="1"/>
      <c r="B584" s="1"/>
      <c r="C584" s="1"/>
      <c r="D584" s="6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5.75" customHeight="1" x14ac:dyDescent="0.25">
      <c r="A585" s="1"/>
      <c r="B585" s="1"/>
      <c r="C585" s="1"/>
      <c r="D585" s="6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5.75" customHeight="1" x14ac:dyDescent="0.25">
      <c r="A586" s="1"/>
      <c r="B586" s="1"/>
      <c r="C586" s="1"/>
      <c r="D586" s="6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5.75" customHeight="1" x14ac:dyDescent="0.25">
      <c r="A587" s="1"/>
      <c r="B587" s="1"/>
      <c r="C587" s="1"/>
      <c r="D587" s="6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5.75" customHeight="1" x14ac:dyDescent="0.25">
      <c r="A588" s="1"/>
      <c r="B588" s="1"/>
      <c r="C588" s="1"/>
      <c r="D588" s="6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5.75" customHeight="1" x14ac:dyDescent="0.25">
      <c r="A589" s="1"/>
      <c r="B589" s="1"/>
      <c r="C589" s="1"/>
      <c r="D589" s="6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5.75" customHeight="1" x14ac:dyDescent="0.25">
      <c r="A590" s="1"/>
      <c r="B590" s="1"/>
      <c r="C590" s="1"/>
      <c r="D590" s="6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5.75" customHeight="1" x14ac:dyDescent="0.25">
      <c r="A591" s="1"/>
      <c r="B591" s="1"/>
      <c r="C591" s="1"/>
      <c r="D591" s="6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5.75" customHeight="1" x14ac:dyDescent="0.25">
      <c r="A592" s="1"/>
      <c r="B592" s="1"/>
      <c r="C592" s="1"/>
      <c r="D592" s="6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5.75" customHeight="1" x14ac:dyDescent="0.25">
      <c r="A593" s="1"/>
      <c r="B593" s="1"/>
      <c r="C593" s="1"/>
      <c r="D593" s="6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5.75" customHeight="1" x14ac:dyDescent="0.25">
      <c r="A594" s="1"/>
      <c r="B594" s="1"/>
      <c r="C594" s="1"/>
      <c r="D594" s="6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5.75" customHeight="1" x14ac:dyDescent="0.25">
      <c r="A595" s="1"/>
      <c r="B595" s="1"/>
      <c r="C595" s="1"/>
      <c r="D595" s="6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5.75" customHeight="1" x14ac:dyDescent="0.25">
      <c r="A596" s="1"/>
      <c r="B596" s="1"/>
      <c r="C596" s="1"/>
      <c r="D596" s="6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5.75" customHeight="1" x14ac:dyDescent="0.25">
      <c r="A597" s="1"/>
      <c r="B597" s="1"/>
      <c r="C597" s="1"/>
      <c r="D597" s="6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5.75" customHeight="1" x14ac:dyDescent="0.25">
      <c r="A598" s="1"/>
      <c r="B598" s="1"/>
      <c r="C598" s="1"/>
      <c r="D598" s="6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5.75" customHeight="1" x14ac:dyDescent="0.25">
      <c r="A599" s="1"/>
      <c r="B599" s="1"/>
      <c r="C599" s="1"/>
      <c r="D599" s="6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5.75" customHeight="1" x14ac:dyDescent="0.25">
      <c r="A600" s="1"/>
      <c r="B600" s="1"/>
      <c r="C600" s="1"/>
      <c r="D600" s="6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5.75" customHeight="1" x14ac:dyDescent="0.25">
      <c r="A601" s="1"/>
      <c r="B601" s="1"/>
      <c r="C601" s="1"/>
      <c r="D601" s="6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5.75" customHeight="1" x14ac:dyDescent="0.25">
      <c r="A602" s="1"/>
      <c r="B602" s="1"/>
      <c r="C602" s="1"/>
      <c r="D602" s="6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5.75" customHeight="1" x14ac:dyDescent="0.25">
      <c r="A603" s="1"/>
      <c r="B603" s="1"/>
      <c r="C603" s="1"/>
      <c r="D603" s="6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5.75" customHeight="1" x14ac:dyDescent="0.25">
      <c r="A604" s="1"/>
      <c r="B604" s="1"/>
      <c r="C604" s="1"/>
      <c r="D604" s="6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5.75" customHeight="1" x14ac:dyDescent="0.25">
      <c r="A605" s="1"/>
      <c r="B605" s="1"/>
      <c r="C605" s="1"/>
      <c r="D605" s="6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5.75" customHeight="1" x14ac:dyDescent="0.25">
      <c r="A606" s="1"/>
      <c r="B606" s="1"/>
      <c r="C606" s="1"/>
      <c r="D606" s="6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5.75" customHeight="1" x14ac:dyDescent="0.25">
      <c r="A607" s="1"/>
      <c r="B607" s="1"/>
      <c r="C607" s="1"/>
      <c r="D607" s="6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5.75" customHeight="1" x14ac:dyDescent="0.25">
      <c r="A608" s="1"/>
      <c r="B608" s="1"/>
      <c r="C608" s="1"/>
      <c r="D608" s="6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5.75" customHeight="1" x14ac:dyDescent="0.25">
      <c r="A609" s="1"/>
      <c r="B609" s="1"/>
      <c r="C609" s="1"/>
      <c r="D609" s="6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5.75" customHeight="1" x14ac:dyDescent="0.25">
      <c r="A610" s="1"/>
      <c r="B610" s="1"/>
      <c r="C610" s="1"/>
      <c r="D610" s="6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5.75" customHeight="1" x14ac:dyDescent="0.25">
      <c r="A611" s="1"/>
      <c r="B611" s="1"/>
      <c r="C611" s="1"/>
      <c r="D611" s="6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5.75" customHeight="1" x14ac:dyDescent="0.25">
      <c r="A612" s="1"/>
      <c r="B612" s="1"/>
      <c r="C612" s="1"/>
      <c r="D612" s="6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5.75" customHeight="1" x14ac:dyDescent="0.25">
      <c r="A613" s="1"/>
      <c r="B613" s="1"/>
      <c r="C613" s="1"/>
      <c r="D613" s="6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5.75" customHeight="1" x14ac:dyDescent="0.25">
      <c r="A614" s="1"/>
      <c r="B614" s="1"/>
      <c r="C614" s="1"/>
      <c r="D614" s="6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5.75" customHeight="1" x14ac:dyDescent="0.25">
      <c r="A615" s="1"/>
      <c r="B615" s="1"/>
      <c r="C615" s="1"/>
      <c r="D615" s="6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5.75" customHeight="1" x14ac:dyDescent="0.25">
      <c r="A616" s="1"/>
      <c r="B616" s="1"/>
      <c r="C616" s="1"/>
      <c r="D616" s="6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5.75" customHeight="1" x14ac:dyDescent="0.25">
      <c r="A617" s="1"/>
      <c r="B617" s="1"/>
      <c r="C617" s="1"/>
      <c r="D617" s="6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5.75" customHeight="1" x14ac:dyDescent="0.25">
      <c r="A618" s="1"/>
      <c r="B618" s="1"/>
      <c r="C618" s="1"/>
      <c r="D618" s="6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5.75" customHeight="1" x14ac:dyDescent="0.25">
      <c r="A619" s="1"/>
      <c r="B619" s="1"/>
      <c r="C619" s="1"/>
      <c r="D619" s="6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5.75" customHeight="1" x14ac:dyDescent="0.25">
      <c r="A620" s="1"/>
      <c r="B620" s="1"/>
      <c r="C620" s="1"/>
      <c r="D620" s="6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5.75" customHeight="1" x14ac:dyDescent="0.25">
      <c r="A621" s="1"/>
      <c r="B621" s="1"/>
      <c r="C621" s="1"/>
      <c r="D621" s="6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5.75" customHeight="1" x14ac:dyDescent="0.25">
      <c r="A622" s="1"/>
      <c r="B622" s="1"/>
      <c r="C622" s="1"/>
      <c r="D622" s="6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5.75" customHeight="1" x14ac:dyDescent="0.25">
      <c r="A623" s="1"/>
      <c r="B623" s="1"/>
      <c r="C623" s="1"/>
      <c r="D623" s="6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5.75" customHeight="1" x14ac:dyDescent="0.25">
      <c r="A624" s="1"/>
      <c r="B624" s="1"/>
      <c r="C624" s="1"/>
      <c r="D624" s="6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5.75" customHeight="1" x14ac:dyDescent="0.25">
      <c r="A625" s="1"/>
      <c r="B625" s="1"/>
      <c r="C625" s="1"/>
      <c r="D625" s="6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5.75" customHeight="1" x14ac:dyDescent="0.25">
      <c r="A626" s="1"/>
      <c r="B626" s="1"/>
      <c r="C626" s="1"/>
      <c r="D626" s="6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5.75" customHeight="1" x14ac:dyDescent="0.25">
      <c r="A627" s="1"/>
      <c r="B627" s="1"/>
      <c r="C627" s="1"/>
      <c r="D627" s="6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5.75" customHeight="1" x14ac:dyDescent="0.25">
      <c r="A628" s="1"/>
      <c r="B628" s="1"/>
      <c r="C628" s="1"/>
      <c r="D628" s="6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5.75" customHeight="1" x14ac:dyDescent="0.25">
      <c r="A629" s="1"/>
      <c r="B629" s="1"/>
      <c r="C629" s="1"/>
      <c r="D629" s="6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5.75" customHeight="1" x14ac:dyDescent="0.25">
      <c r="A630" s="1"/>
      <c r="B630" s="1"/>
      <c r="C630" s="1"/>
      <c r="D630" s="6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5.75" customHeight="1" x14ac:dyDescent="0.25">
      <c r="A631" s="1"/>
      <c r="B631" s="1"/>
      <c r="C631" s="1"/>
      <c r="D631" s="6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5.75" customHeight="1" x14ac:dyDescent="0.25">
      <c r="A632" s="1"/>
      <c r="B632" s="1"/>
      <c r="C632" s="1"/>
      <c r="D632" s="6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5.75" customHeight="1" x14ac:dyDescent="0.25">
      <c r="A633" s="1"/>
      <c r="B633" s="1"/>
      <c r="C633" s="1"/>
      <c r="D633" s="6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5.75" customHeight="1" x14ac:dyDescent="0.25">
      <c r="A634" s="1"/>
      <c r="B634" s="1"/>
      <c r="C634" s="1"/>
      <c r="D634" s="6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5.75" customHeight="1" x14ac:dyDescent="0.25">
      <c r="A635" s="1"/>
      <c r="B635" s="1"/>
      <c r="C635" s="1"/>
      <c r="D635" s="6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5.75" customHeight="1" x14ac:dyDescent="0.25">
      <c r="A636" s="1"/>
      <c r="B636" s="1"/>
      <c r="C636" s="1"/>
      <c r="D636" s="6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5.75" customHeight="1" x14ac:dyDescent="0.25">
      <c r="A637" s="1"/>
      <c r="B637" s="1"/>
      <c r="C637" s="1"/>
      <c r="D637" s="6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5.75" customHeight="1" x14ac:dyDescent="0.25">
      <c r="A638" s="1"/>
      <c r="B638" s="1"/>
      <c r="C638" s="1"/>
      <c r="D638" s="6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5.75" customHeight="1" x14ac:dyDescent="0.25">
      <c r="A639" s="1"/>
      <c r="B639" s="1"/>
      <c r="C639" s="1"/>
      <c r="D639" s="6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5.75" customHeight="1" x14ac:dyDescent="0.25">
      <c r="A640" s="1"/>
      <c r="B640" s="1"/>
      <c r="C640" s="1"/>
      <c r="D640" s="6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5.75" customHeight="1" x14ac:dyDescent="0.25">
      <c r="A641" s="1"/>
      <c r="B641" s="1"/>
      <c r="C641" s="1"/>
      <c r="D641" s="6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5.75" customHeight="1" x14ac:dyDescent="0.25">
      <c r="A642" s="1"/>
      <c r="B642" s="1"/>
      <c r="C642" s="1"/>
      <c r="D642" s="6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5.75" customHeight="1" x14ac:dyDescent="0.25">
      <c r="A643" s="1"/>
      <c r="B643" s="1"/>
      <c r="C643" s="1"/>
      <c r="D643" s="6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5.75" customHeight="1" x14ac:dyDescent="0.25">
      <c r="A644" s="1"/>
      <c r="B644" s="1"/>
      <c r="C644" s="1"/>
      <c r="D644" s="6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5.75" customHeight="1" x14ac:dyDescent="0.25">
      <c r="A645" s="1"/>
      <c r="B645" s="1"/>
      <c r="C645" s="1"/>
      <c r="D645" s="6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5.75" customHeight="1" x14ac:dyDescent="0.25">
      <c r="A646" s="1"/>
      <c r="B646" s="1"/>
      <c r="C646" s="1"/>
      <c r="D646" s="6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5.75" customHeight="1" x14ac:dyDescent="0.25">
      <c r="A647" s="1"/>
      <c r="B647" s="1"/>
      <c r="C647" s="1"/>
      <c r="D647" s="6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5.75" customHeight="1" x14ac:dyDescent="0.25">
      <c r="A648" s="1"/>
      <c r="B648" s="1"/>
      <c r="C648" s="1"/>
      <c r="D648" s="6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5.75" customHeight="1" x14ac:dyDescent="0.25">
      <c r="A649" s="1"/>
      <c r="B649" s="1"/>
      <c r="C649" s="1"/>
      <c r="D649" s="6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5.75" customHeight="1" x14ac:dyDescent="0.25">
      <c r="A650" s="1"/>
      <c r="B650" s="1"/>
      <c r="C650" s="1"/>
      <c r="D650" s="6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5.75" customHeight="1" x14ac:dyDescent="0.25">
      <c r="A651" s="1"/>
      <c r="B651" s="1"/>
      <c r="C651" s="1"/>
      <c r="D651" s="6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5.75" customHeight="1" x14ac:dyDescent="0.25">
      <c r="A652" s="1"/>
      <c r="B652" s="1"/>
      <c r="C652" s="1"/>
      <c r="D652" s="6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5.75" customHeight="1" x14ac:dyDescent="0.25">
      <c r="A653" s="1"/>
      <c r="B653" s="1"/>
      <c r="C653" s="1"/>
      <c r="D653" s="6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5.75" customHeight="1" x14ac:dyDescent="0.25">
      <c r="A654" s="1"/>
      <c r="B654" s="1"/>
      <c r="C654" s="1"/>
      <c r="D654" s="6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5.75" customHeight="1" x14ac:dyDescent="0.25">
      <c r="A655" s="1"/>
      <c r="B655" s="1"/>
      <c r="C655" s="1"/>
      <c r="D655" s="6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5.75" customHeight="1" x14ac:dyDescent="0.25">
      <c r="A656" s="1"/>
      <c r="B656" s="1"/>
      <c r="C656" s="1"/>
      <c r="D656" s="6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5.75" customHeight="1" x14ac:dyDescent="0.25">
      <c r="A657" s="1"/>
      <c r="B657" s="1"/>
      <c r="C657" s="1"/>
      <c r="D657" s="6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5.75" customHeight="1" x14ac:dyDescent="0.25">
      <c r="A658" s="1"/>
      <c r="B658" s="1"/>
      <c r="C658" s="1"/>
      <c r="D658" s="6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5.75" customHeight="1" x14ac:dyDescent="0.25">
      <c r="A659" s="1"/>
      <c r="B659" s="1"/>
      <c r="C659" s="1"/>
      <c r="D659" s="6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5.75" customHeight="1" x14ac:dyDescent="0.25">
      <c r="A660" s="1"/>
      <c r="B660" s="1"/>
      <c r="C660" s="1"/>
      <c r="D660" s="6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5.75" customHeight="1" x14ac:dyDescent="0.25">
      <c r="A661" s="1"/>
      <c r="B661" s="1"/>
      <c r="C661" s="1"/>
      <c r="D661" s="6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5.75" customHeight="1" x14ac:dyDescent="0.25">
      <c r="A662" s="1"/>
      <c r="B662" s="1"/>
      <c r="C662" s="1"/>
      <c r="D662" s="6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5.75" customHeight="1" x14ac:dyDescent="0.25">
      <c r="A663" s="1"/>
      <c r="B663" s="1"/>
      <c r="C663" s="1"/>
      <c r="D663" s="6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5.75" customHeight="1" x14ac:dyDescent="0.25">
      <c r="A664" s="1"/>
      <c r="B664" s="1"/>
      <c r="C664" s="1"/>
      <c r="D664" s="6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5.75" customHeight="1" x14ac:dyDescent="0.25">
      <c r="A665" s="1"/>
      <c r="B665" s="1"/>
      <c r="C665" s="1"/>
      <c r="D665" s="6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5.75" customHeight="1" x14ac:dyDescent="0.25">
      <c r="A666" s="1"/>
      <c r="B666" s="1"/>
      <c r="C666" s="1"/>
      <c r="D666" s="6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5.75" customHeight="1" x14ac:dyDescent="0.25">
      <c r="A667" s="1"/>
      <c r="B667" s="1"/>
      <c r="C667" s="1"/>
      <c r="D667" s="6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5.75" customHeight="1" x14ac:dyDescent="0.25">
      <c r="A668" s="1"/>
      <c r="B668" s="1"/>
      <c r="C668" s="1"/>
      <c r="D668" s="6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5.75" customHeight="1" x14ac:dyDescent="0.25">
      <c r="A669" s="1"/>
      <c r="B669" s="1"/>
      <c r="C669" s="1"/>
      <c r="D669" s="6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5.75" customHeight="1" x14ac:dyDescent="0.25">
      <c r="A670" s="1"/>
      <c r="B670" s="1"/>
      <c r="C670" s="1"/>
      <c r="D670" s="6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5.75" customHeight="1" x14ac:dyDescent="0.25">
      <c r="A671" s="1"/>
      <c r="B671" s="1"/>
      <c r="C671" s="1"/>
      <c r="D671" s="6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5.75" customHeight="1" x14ac:dyDescent="0.25">
      <c r="A672" s="1"/>
      <c r="B672" s="1"/>
      <c r="C672" s="1"/>
      <c r="D672" s="6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5.75" customHeight="1" x14ac:dyDescent="0.25">
      <c r="A673" s="1"/>
      <c r="B673" s="1"/>
      <c r="C673" s="1"/>
      <c r="D673" s="6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5.75" customHeight="1" x14ac:dyDescent="0.25">
      <c r="A674" s="1"/>
      <c r="B674" s="1"/>
      <c r="C674" s="1"/>
      <c r="D674" s="6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5.75" customHeight="1" x14ac:dyDescent="0.25">
      <c r="A675" s="1"/>
      <c r="B675" s="1"/>
      <c r="C675" s="1"/>
      <c r="D675" s="6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5.75" customHeight="1" x14ac:dyDescent="0.25">
      <c r="A676" s="1"/>
      <c r="B676" s="1"/>
      <c r="C676" s="1"/>
      <c r="D676" s="6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5.75" customHeight="1" x14ac:dyDescent="0.25">
      <c r="A677" s="1"/>
      <c r="B677" s="1"/>
      <c r="C677" s="1"/>
      <c r="D677" s="6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5.75" customHeight="1" x14ac:dyDescent="0.25">
      <c r="A678" s="1"/>
      <c r="B678" s="1"/>
      <c r="C678" s="1"/>
      <c r="D678" s="6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5.75" customHeight="1" x14ac:dyDescent="0.25">
      <c r="A679" s="1"/>
      <c r="B679" s="1"/>
      <c r="C679" s="1"/>
      <c r="D679" s="6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5.75" customHeight="1" x14ac:dyDescent="0.25">
      <c r="A680" s="1"/>
      <c r="B680" s="1"/>
      <c r="C680" s="1"/>
      <c r="D680" s="6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5.75" customHeight="1" x14ac:dyDescent="0.25">
      <c r="A681" s="1"/>
      <c r="B681" s="1"/>
      <c r="C681" s="1"/>
      <c r="D681" s="6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5.75" customHeight="1" x14ac:dyDescent="0.25">
      <c r="A682" s="1"/>
      <c r="B682" s="1"/>
      <c r="C682" s="1"/>
      <c r="D682" s="6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5.75" customHeight="1" x14ac:dyDescent="0.25">
      <c r="A683" s="1"/>
      <c r="B683" s="1"/>
      <c r="C683" s="1"/>
      <c r="D683" s="6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5.75" customHeight="1" x14ac:dyDescent="0.25">
      <c r="A684" s="1"/>
      <c r="B684" s="1"/>
      <c r="C684" s="1"/>
      <c r="D684" s="6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5.75" customHeight="1" x14ac:dyDescent="0.25">
      <c r="A685" s="1"/>
      <c r="B685" s="1"/>
      <c r="C685" s="1"/>
      <c r="D685" s="6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5.75" customHeight="1" x14ac:dyDescent="0.25">
      <c r="A686" s="1"/>
      <c r="B686" s="1"/>
      <c r="C686" s="1"/>
      <c r="D686" s="6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5.75" customHeight="1" x14ac:dyDescent="0.25">
      <c r="A687" s="1"/>
      <c r="B687" s="1"/>
      <c r="C687" s="1"/>
      <c r="D687" s="6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5.75" customHeight="1" x14ac:dyDescent="0.25">
      <c r="A688" s="1"/>
      <c r="B688" s="1"/>
      <c r="C688" s="1"/>
      <c r="D688" s="6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5.75" customHeight="1" x14ac:dyDescent="0.25">
      <c r="A689" s="1"/>
      <c r="B689" s="1"/>
      <c r="C689" s="1"/>
      <c r="D689" s="6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5.75" customHeight="1" x14ac:dyDescent="0.25">
      <c r="A690" s="1"/>
      <c r="B690" s="1"/>
      <c r="C690" s="1"/>
      <c r="D690" s="6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5.75" customHeight="1" x14ac:dyDescent="0.25">
      <c r="A691" s="1"/>
      <c r="B691" s="1"/>
      <c r="C691" s="1"/>
      <c r="D691" s="6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5.75" customHeight="1" x14ac:dyDescent="0.25">
      <c r="A692" s="1"/>
      <c r="B692" s="1"/>
      <c r="C692" s="1"/>
      <c r="D692" s="6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5.75" customHeight="1" x14ac:dyDescent="0.25">
      <c r="A693" s="1"/>
      <c r="B693" s="1"/>
      <c r="C693" s="1"/>
      <c r="D693" s="6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5.75" customHeight="1" x14ac:dyDescent="0.25">
      <c r="A694" s="1"/>
      <c r="B694" s="1"/>
      <c r="C694" s="1"/>
      <c r="D694" s="6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5.75" customHeight="1" x14ac:dyDescent="0.25">
      <c r="A695" s="1"/>
      <c r="B695" s="1"/>
      <c r="C695" s="1"/>
      <c r="D695" s="6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5.75" customHeight="1" x14ac:dyDescent="0.25">
      <c r="A696" s="1"/>
      <c r="B696" s="1"/>
      <c r="C696" s="1"/>
      <c r="D696" s="6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5.75" customHeight="1" x14ac:dyDescent="0.25">
      <c r="A697" s="1"/>
      <c r="B697" s="1"/>
      <c r="C697" s="1"/>
      <c r="D697" s="6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5.75" customHeight="1" x14ac:dyDescent="0.25">
      <c r="A698" s="1"/>
      <c r="B698" s="1"/>
      <c r="C698" s="1"/>
      <c r="D698" s="6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5.75" customHeight="1" x14ac:dyDescent="0.25">
      <c r="A699" s="1"/>
      <c r="B699" s="1"/>
      <c r="C699" s="1"/>
      <c r="D699" s="6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5.75" customHeight="1" x14ac:dyDescent="0.25">
      <c r="A700" s="1"/>
      <c r="B700" s="1"/>
      <c r="C700" s="1"/>
      <c r="D700" s="6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5.75" customHeight="1" x14ac:dyDescent="0.25">
      <c r="A701" s="1"/>
      <c r="B701" s="1"/>
      <c r="C701" s="1"/>
      <c r="D701" s="6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5.75" customHeight="1" x14ac:dyDescent="0.25">
      <c r="A702" s="1"/>
      <c r="B702" s="1"/>
      <c r="C702" s="1"/>
      <c r="D702" s="6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5.75" customHeight="1" x14ac:dyDescent="0.25">
      <c r="A703" s="1"/>
      <c r="B703" s="1"/>
      <c r="C703" s="1"/>
      <c r="D703" s="6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5.75" customHeight="1" x14ac:dyDescent="0.25">
      <c r="A704" s="1"/>
      <c r="B704" s="1"/>
      <c r="C704" s="1"/>
      <c r="D704" s="6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5.75" customHeight="1" x14ac:dyDescent="0.25">
      <c r="A705" s="1"/>
      <c r="B705" s="1"/>
      <c r="C705" s="1"/>
      <c r="D705" s="6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5.75" customHeight="1" x14ac:dyDescent="0.25">
      <c r="A706" s="1"/>
      <c r="B706" s="1"/>
      <c r="C706" s="1"/>
      <c r="D706" s="6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5.75" customHeight="1" x14ac:dyDescent="0.25">
      <c r="A707" s="1"/>
      <c r="B707" s="1"/>
      <c r="C707" s="1"/>
      <c r="D707" s="6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5.75" customHeight="1" x14ac:dyDescent="0.25">
      <c r="A708" s="1"/>
      <c r="B708" s="1"/>
      <c r="C708" s="1"/>
      <c r="D708" s="6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5.75" customHeight="1" x14ac:dyDescent="0.25">
      <c r="A709" s="1"/>
      <c r="B709" s="1"/>
      <c r="C709" s="1"/>
      <c r="D709" s="6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5.75" customHeight="1" x14ac:dyDescent="0.25">
      <c r="A710" s="1"/>
      <c r="B710" s="1"/>
      <c r="C710" s="1"/>
      <c r="D710" s="6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5.75" customHeight="1" x14ac:dyDescent="0.25">
      <c r="A711" s="1"/>
      <c r="B711" s="1"/>
      <c r="C711" s="1"/>
      <c r="D711" s="6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5.75" customHeight="1" x14ac:dyDescent="0.25">
      <c r="A712" s="1"/>
      <c r="B712" s="1"/>
      <c r="C712" s="1"/>
      <c r="D712" s="6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5.75" customHeight="1" x14ac:dyDescent="0.25">
      <c r="A713" s="1"/>
      <c r="B713" s="1"/>
      <c r="C713" s="1"/>
      <c r="D713" s="6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5.75" customHeight="1" x14ac:dyDescent="0.25">
      <c r="A714" s="1"/>
      <c r="B714" s="1"/>
      <c r="C714" s="1"/>
      <c r="D714" s="6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5.75" customHeight="1" x14ac:dyDescent="0.25">
      <c r="A715" s="1"/>
      <c r="B715" s="1"/>
      <c r="C715" s="1"/>
      <c r="D715" s="6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5.75" customHeight="1" x14ac:dyDescent="0.25">
      <c r="A716" s="1"/>
      <c r="B716" s="1"/>
      <c r="C716" s="1"/>
      <c r="D716" s="6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5.75" customHeight="1" x14ac:dyDescent="0.25">
      <c r="A717" s="1"/>
      <c r="B717" s="1"/>
      <c r="C717" s="1"/>
      <c r="D717" s="6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5.75" customHeight="1" x14ac:dyDescent="0.25">
      <c r="A718" s="1"/>
      <c r="B718" s="1"/>
      <c r="C718" s="1"/>
      <c r="D718" s="6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5.75" customHeight="1" x14ac:dyDescent="0.25">
      <c r="A719" s="1"/>
      <c r="B719" s="1"/>
      <c r="C719" s="1"/>
      <c r="D719" s="6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5.75" customHeight="1" x14ac:dyDescent="0.25">
      <c r="A720" s="1"/>
      <c r="B720" s="1"/>
      <c r="C720" s="1"/>
      <c r="D720" s="6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5.75" customHeight="1" x14ac:dyDescent="0.25">
      <c r="A721" s="1"/>
      <c r="B721" s="1"/>
      <c r="C721" s="1"/>
      <c r="D721" s="6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5.75" customHeight="1" x14ac:dyDescent="0.25">
      <c r="A722" s="1"/>
      <c r="B722" s="1"/>
      <c r="C722" s="1"/>
      <c r="D722" s="6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5.75" customHeight="1" x14ac:dyDescent="0.25">
      <c r="A723" s="1"/>
      <c r="B723" s="1"/>
      <c r="C723" s="1"/>
      <c r="D723" s="6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5.75" customHeight="1" x14ac:dyDescent="0.25">
      <c r="A724" s="1"/>
      <c r="B724" s="1"/>
      <c r="C724" s="1"/>
      <c r="D724" s="6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5.75" customHeight="1" x14ac:dyDescent="0.25">
      <c r="A725" s="1"/>
      <c r="B725" s="1"/>
      <c r="C725" s="1"/>
      <c r="D725" s="6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5.75" customHeight="1" x14ac:dyDescent="0.25">
      <c r="A726" s="1"/>
      <c r="B726" s="1"/>
      <c r="C726" s="1"/>
      <c r="D726" s="6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5.75" customHeight="1" x14ac:dyDescent="0.25">
      <c r="A727" s="1"/>
      <c r="B727" s="1"/>
      <c r="C727" s="1"/>
      <c r="D727" s="6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5.75" customHeight="1" x14ac:dyDescent="0.25">
      <c r="A728" s="1"/>
      <c r="B728" s="1"/>
      <c r="C728" s="1"/>
      <c r="D728" s="6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5.75" customHeight="1" x14ac:dyDescent="0.25">
      <c r="A729" s="1"/>
      <c r="B729" s="1"/>
      <c r="C729" s="1"/>
      <c r="D729" s="6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5.75" customHeight="1" x14ac:dyDescent="0.25">
      <c r="A730" s="1"/>
      <c r="B730" s="1"/>
      <c r="C730" s="1"/>
      <c r="D730" s="6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5.75" customHeight="1" x14ac:dyDescent="0.25">
      <c r="A731" s="1"/>
      <c r="B731" s="1"/>
      <c r="C731" s="1"/>
      <c r="D731" s="6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5.75" customHeight="1" x14ac:dyDescent="0.25">
      <c r="A732" s="1"/>
      <c r="B732" s="1"/>
      <c r="C732" s="1"/>
      <c r="D732" s="6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5.75" customHeight="1" x14ac:dyDescent="0.25">
      <c r="A733" s="1"/>
      <c r="B733" s="1"/>
      <c r="C733" s="1"/>
      <c r="D733" s="6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5.75" customHeight="1" x14ac:dyDescent="0.25">
      <c r="A734" s="1"/>
      <c r="B734" s="1"/>
      <c r="C734" s="1"/>
      <c r="D734" s="6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5.75" customHeight="1" x14ac:dyDescent="0.25">
      <c r="A735" s="1"/>
      <c r="B735" s="1"/>
      <c r="C735" s="1"/>
      <c r="D735" s="6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5.75" customHeight="1" x14ac:dyDescent="0.25">
      <c r="A736" s="1"/>
      <c r="B736" s="1"/>
      <c r="C736" s="1"/>
      <c r="D736" s="6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5.75" customHeight="1" x14ac:dyDescent="0.25">
      <c r="A737" s="1"/>
      <c r="B737" s="1"/>
      <c r="C737" s="1"/>
      <c r="D737" s="6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5.75" customHeight="1" x14ac:dyDescent="0.25">
      <c r="A738" s="1"/>
      <c r="B738" s="1"/>
      <c r="C738" s="1"/>
      <c r="D738" s="6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5.75" customHeight="1" x14ac:dyDescent="0.25">
      <c r="A739" s="1"/>
      <c r="B739" s="1"/>
      <c r="C739" s="1"/>
      <c r="D739" s="6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5.75" customHeight="1" x14ac:dyDescent="0.25">
      <c r="A740" s="1"/>
      <c r="B740" s="1"/>
      <c r="C740" s="1"/>
      <c r="D740" s="6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5.75" customHeight="1" x14ac:dyDescent="0.25">
      <c r="A741" s="1"/>
      <c r="B741" s="1"/>
      <c r="C741" s="1"/>
      <c r="D741" s="6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5.75" customHeight="1" x14ac:dyDescent="0.25">
      <c r="A742" s="1"/>
      <c r="B742" s="1"/>
      <c r="C742" s="1"/>
      <c r="D742" s="6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5.75" customHeight="1" x14ac:dyDescent="0.25">
      <c r="A743" s="1"/>
      <c r="B743" s="1"/>
      <c r="C743" s="1"/>
      <c r="D743" s="6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5.75" customHeight="1" x14ac:dyDescent="0.25">
      <c r="A744" s="1"/>
      <c r="B744" s="1"/>
      <c r="C744" s="1"/>
      <c r="D744" s="6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5.75" customHeight="1" x14ac:dyDescent="0.25">
      <c r="A745" s="1"/>
      <c r="B745" s="1"/>
      <c r="C745" s="1"/>
      <c r="D745" s="6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5.75" customHeight="1" x14ac:dyDescent="0.25">
      <c r="A746" s="1"/>
      <c r="B746" s="1"/>
      <c r="C746" s="1"/>
      <c r="D746" s="6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5.75" customHeight="1" x14ac:dyDescent="0.25">
      <c r="A747" s="1"/>
      <c r="B747" s="1"/>
      <c r="C747" s="1"/>
      <c r="D747" s="6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5.75" customHeight="1" x14ac:dyDescent="0.25">
      <c r="A748" s="1"/>
      <c r="B748" s="1"/>
      <c r="C748" s="1"/>
      <c r="D748" s="6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5.75" customHeight="1" x14ac:dyDescent="0.25">
      <c r="A749" s="1"/>
      <c r="B749" s="1"/>
      <c r="C749" s="1"/>
      <c r="D749" s="6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5.75" customHeight="1" x14ac:dyDescent="0.25">
      <c r="A750" s="1"/>
      <c r="B750" s="1"/>
      <c r="C750" s="1"/>
      <c r="D750" s="6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5.75" customHeight="1" x14ac:dyDescent="0.25">
      <c r="A751" s="1"/>
      <c r="B751" s="1"/>
      <c r="C751" s="1"/>
      <c r="D751" s="6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5.75" customHeight="1" x14ac:dyDescent="0.25">
      <c r="A752" s="1"/>
      <c r="B752" s="1"/>
      <c r="C752" s="1"/>
      <c r="D752" s="6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5.75" customHeight="1" x14ac:dyDescent="0.25">
      <c r="A753" s="1"/>
      <c r="B753" s="1"/>
      <c r="C753" s="1"/>
      <c r="D753" s="6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5.75" customHeight="1" x14ac:dyDescent="0.25">
      <c r="A754" s="1"/>
      <c r="B754" s="1"/>
      <c r="C754" s="1"/>
      <c r="D754" s="6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5.75" customHeight="1" x14ac:dyDescent="0.25">
      <c r="A755" s="1"/>
      <c r="B755" s="1"/>
      <c r="C755" s="1"/>
      <c r="D755" s="6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5.75" customHeight="1" x14ac:dyDescent="0.25">
      <c r="A756" s="1"/>
      <c r="B756" s="1"/>
      <c r="C756" s="1"/>
      <c r="D756" s="6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5.75" customHeight="1" x14ac:dyDescent="0.25">
      <c r="A757" s="1"/>
      <c r="B757" s="1"/>
      <c r="C757" s="1"/>
      <c r="D757" s="6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5.75" customHeight="1" x14ac:dyDescent="0.25">
      <c r="A758" s="1"/>
      <c r="B758" s="1"/>
      <c r="C758" s="1"/>
      <c r="D758" s="6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5.75" customHeight="1" x14ac:dyDescent="0.25">
      <c r="A759" s="1"/>
      <c r="B759" s="1"/>
      <c r="C759" s="1"/>
      <c r="D759" s="6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5.75" customHeight="1" x14ac:dyDescent="0.25">
      <c r="A760" s="1"/>
      <c r="B760" s="1"/>
      <c r="C760" s="1"/>
      <c r="D760" s="6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5.75" customHeight="1" x14ac:dyDescent="0.25">
      <c r="A761" s="1"/>
      <c r="B761" s="1"/>
      <c r="C761" s="1"/>
      <c r="D761" s="6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5.75" customHeight="1" x14ac:dyDescent="0.25">
      <c r="A762" s="1"/>
      <c r="B762" s="1"/>
      <c r="C762" s="1"/>
      <c r="D762" s="6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5.75" customHeight="1" x14ac:dyDescent="0.25">
      <c r="A763" s="1"/>
      <c r="B763" s="1"/>
      <c r="C763" s="1"/>
      <c r="D763" s="6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5.75" customHeight="1" x14ac:dyDescent="0.25">
      <c r="A764" s="1"/>
      <c r="B764" s="1"/>
      <c r="C764" s="1"/>
      <c r="D764" s="6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5.75" customHeight="1" x14ac:dyDescent="0.25">
      <c r="A765" s="1"/>
      <c r="B765" s="1"/>
      <c r="C765" s="1"/>
      <c r="D765" s="6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5.75" customHeight="1" x14ac:dyDescent="0.25">
      <c r="A766" s="1"/>
      <c r="B766" s="1"/>
      <c r="C766" s="1"/>
      <c r="D766" s="6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5.75" customHeight="1" x14ac:dyDescent="0.25">
      <c r="A767" s="1"/>
      <c r="B767" s="1"/>
      <c r="C767" s="1"/>
      <c r="D767" s="6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5.75" customHeight="1" x14ac:dyDescent="0.25">
      <c r="A768" s="1"/>
      <c r="B768" s="1"/>
      <c r="C768" s="1"/>
      <c r="D768" s="6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5.75" customHeight="1" x14ac:dyDescent="0.25">
      <c r="A769" s="1"/>
      <c r="B769" s="1"/>
      <c r="C769" s="1"/>
      <c r="D769" s="6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5.75" customHeight="1" x14ac:dyDescent="0.25">
      <c r="A770" s="1"/>
      <c r="B770" s="1"/>
      <c r="C770" s="1"/>
      <c r="D770" s="6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5.75" customHeight="1" x14ac:dyDescent="0.25">
      <c r="A771" s="1"/>
      <c r="B771" s="1"/>
      <c r="C771" s="1"/>
      <c r="D771" s="6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5.75" customHeight="1" x14ac:dyDescent="0.25">
      <c r="A772" s="1"/>
      <c r="B772" s="1"/>
      <c r="C772" s="1"/>
      <c r="D772" s="6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5.75" customHeight="1" x14ac:dyDescent="0.25">
      <c r="A773" s="1"/>
      <c r="B773" s="1"/>
      <c r="C773" s="1"/>
      <c r="D773" s="6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5.75" customHeight="1" x14ac:dyDescent="0.25">
      <c r="A774" s="1"/>
      <c r="B774" s="1"/>
      <c r="C774" s="1"/>
      <c r="D774" s="6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5.75" customHeight="1" x14ac:dyDescent="0.25">
      <c r="A775" s="1"/>
      <c r="B775" s="1"/>
      <c r="C775" s="1"/>
      <c r="D775" s="6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5.75" customHeight="1" x14ac:dyDescent="0.25">
      <c r="A776" s="1"/>
      <c r="B776" s="1"/>
      <c r="C776" s="1"/>
      <c r="D776" s="6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5.75" customHeight="1" x14ac:dyDescent="0.25">
      <c r="A777" s="1"/>
      <c r="B777" s="1"/>
      <c r="C777" s="1"/>
      <c r="D777" s="6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5.75" customHeight="1" x14ac:dyDescent="0.25">
      <c r="A778" s="1"/>
      <c r="B778" s="1"/>
      <c r="C778" s="1"/>
      <c r="D778" s="6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5.75" customHeight="1" x14ac:dyDescent="0.25">
      <c r="A779" s="1"/>
      <c r="B779" s="1"/>
      <c r="C779" s="1"/>
      <c r="D779" s="6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5.75" customHeight="1" x14ac:dyDescent="0.25">
      <c r="A780" s="1"/>
      <c r="B780" s="1"/>
      <c r="C780" s="1"/>
      <c r="D780" s="6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5.75" customHeight="1" x14ac:dyDescent="0.25">
      <c r="A781" s="1"/>
      <c r="B781" s="1"/>
      <c r="C781" s="1"/>
      <c r="D781" s="6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5.75" customHeight="1" x14ac:dyDescent="0.25">
      <c r="A782" s="1"/>
      <c r="B782" s="1"/>
      <c r="C782" s="1"/>
      <c r="D782" s="6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5.75" customHeight="1" x14ac:dyDescent="0.25">
      <c r="A783" s="1"/>
      <c r="B783" s="1"/>
      <c r="C783" s="1"/>
      <c r="D783" s="6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5.75" customHeight="1" x14ac:dyDescent="0.25">
      <c r="A784" s="1"/>
      <c r="B784" s="1"/>
      <c r="C784" s="1"/>
      <c r="D784" s="6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5.75" customHeight="1" x14ac:dyDescent="0.25">
      <c r="A785" s="1"/>
      <c r="B785" s="1"/>
      <c r="C785" s="1"/>
      <c r="D785" s="6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5.75" customHeight="1" x14ac:dyDescent="0.25">
      <c r="A786" s="1"/>
      <c r="B786" s="1"/>
      <c r="C786" s="1"/>
      <c r="D786" s="6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5.75" customHeight="1" x14ac:dyDescent="0.25">
      <c r="A787" s="1"/>
      <c r="B787" s="1"/>
      <c r="C787" s="1"/>
      <c r="D787" s="6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5.75" customHeight="1" x14ac:dyDescent="0.25">
      <c r="A788" s="1"/>
      <c r="B788" s="1"/>
      <c r="C788" s="1"/>
      <c r="D788" s="6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5.75" customHeight="1" x14ac:dyDescent="0.25">
      <c r="A789" s="1"/>
      <c r="B789" s="1"/>
      <c r="C789" s="1"/>
      <c r="D789" s="6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5.75" customHeight="1" x14ac:dyDescent="0.25">
      <c r="A790" s="1"/>
      <c r="B790" s="1"/>
      <c r="C790" s="1"/>
      <c r="D790" s="6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5.75" customHeight="1" x14ac:dyDescent="0.25">
      <c r="A791" s="1"/>
      <c r="B791" s="1"/>
      <c r="C791" s="1"/>
      <c r="D791" s="6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5.75" customHeight="1" x14ac:dyDescent="0.25">
      <c r="A792" s="1"/>
      <c r="B792" s="1"/>
      <c r="C792" s="1"/>
      <c r="D792" s="6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5.75" customHeight="1" x14ac:dyDescent="0.25">
      <c r="A793" s="1"/>
      <c r="B793" s="1"/>
      <c r="C793" s="1"/>
      <c r="D793" s="6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5.75" customHeight="1" x14ac:dyDescent="0.25">
      <c r="A794" s="1"/>
      <c r="B794" s="1"/>
      <c r="C794" s="1"/>
      <c r="D794" s="6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5.75" customHeight="1" x14ac:dyDescent="0.25">
      <c r="A795" s="1"/>
      <c r="B795" s="1"/>
      <c r="C795" s="1"/>
      <c r="D795" s="6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5.75" customHeight="1" x14ac:dyDescent="0.25">
      <c r="A796" s="1"/>
      <c r="B796" s="1"/>
      <c r="C796" s="1"/>
      <c r="D796" s="6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5.75" customHeight="1" x14ac:dyDescent="0.25">
      <c r="A797" s="1"/>
      <c r="B797" s="1"/>
      <c r="C797" s="1"/>
      <c r="D797" s="6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5.75" customHeight="1" x14ac:dyDescent="0.25">
      <c r="A798" s="1"/>
      <c r="B798" s="1"/>
      <c r="C798" s="1"/>
      <c r="D798" s="6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5.75" customHeight="1" x14ac:dyDescent="0.25">
      <c r="A799" s="1"/>
      <c r="B799" s="1"/>
      <c r="C799" s="1"/>
      <c r="D799" s="6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5.75" customHeight="1" x14ac:dyDescent="0.25">
      <c r="A800" s="1"/>
      <c r="B800" s="1"/>
      <c r="C800" s="1"/>
      <c r="D800" s="6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5.75" customHeight="1" x14ac:dyDescent="0.25">
      <c r="A801" s="1"/>
      <c r="B801" s="1"/>
      <c r="C801" s="1"/>
      <c r="D801" s="6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5.75" customHeight="1" x14ac:dyDescent="0.25">
      <c r="A802" s="1"/>
      <c r="B802" s="1"/>
      <c r="C802" s="1"/>
      <c r="D802" s="6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5.75" customHeight="1" x14ac:dyDescent="0.25">
      <c r="A803" s="1"/>
      <c r="B803" s="1"/>
      <c r="C803" s="1"/>
      <c r="D803" s="6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5.75" customHeight="1" x14ac:dyDescent="0.25">
      <c r="A804" s="1"/>
      <c r="B804" s="1"/>
      <c r="C804" s="1"/>
      <c r="D804" s="6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5.75" customHeight="1" x14ac:dyDescent="0.25">
      <c r="A805" s="1"/>
      <c r="B805" s="1"/>
      <c r="C805" s="1"/>
      <c r="D805" s="6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5.75" customHeight="1" x14ac:dyDescent="0.25">
      <c r="A806" s="1"/>
      <c r="B806" s="1"/>
      <c r="C806" s="1"/>
      <c r="D806" s="6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5.75" customHeight="1" x14ac:dyDescent="0.25">
      <c r="A807" s="1"/>
      <c r="B807" s="1"/>
      <c r="C807" s="1"/>
      <c r="D807" s="6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5.75" customHeight="1" x14ac:dyDescent="0.25">
      <c r="A808" s="1"/>
      <c r="B808" s="1"/>
      <c r="C808" s="1"/>
      <c r="D808" s="6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5.75" customHeight="1" x14ac:dyDescent="0.25">
      <c r="A809" s="1"/>
      <c r="B809" s="1"/>
      <c r="C809" s="1"/>
      <c r="D809" s="6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5.75" customHeight="1" x14ac:dyDescent="0.25">
      <c r="A810" s="1"/>
      <c r="B810" s="1"/>
      <c r="C810" s="1"/>
      <c r="D810" s="6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5.75" customHeight="1" x14ac:dyDescent="0.25">
      <c r="A811" s="1"/>
      <c r="B811" s="1"/>
      <c r="C811" s="1"/>
      <c r="D811" s="6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5.75" customHeight="1" x14ac:dyDescent="0.25">
      <c r="A812" s="1"/>
      <c r="B812" s="1"/>
      <c r="C812" s="1"/>
      <c r="D812" s="6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5.75" customHeight="1" x14ac:dyDescent="0.25">
      <c r="A813" s="1"/>
      <c r="B813" s="1"/>
      <c r="C813" s="1"/>
      <c r="D813" s="6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5.75" customHeight="1" x14ac:dyDescent="0.25">
      <c r="A814" s="1"/>
      <c r="B814" s="1"/>
      <c r="C814" s="1"/>
      <c r="D814" s="6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5.75" customHeight="1" x14ac:dyDescent="0.25">
      <c r="A815" s="1"/>
      <c r="B815" s="1"/>
      <c r="C815" s="1"/>
      <c r="D815" s="6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5.75" customHeight="1" x14ac:dyDescent="0.25">
      <c r="A816" s="1"/>
      <c r="B816" s="1"/>
      <c r="C816" s="1"/>
      <c r="D816" s="6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5.75" customHeight="1" x14ac:dyDescent="0.25">
      <c r="A817" s="1"/>
      <c r="B817" s="1"/>
      <c r="C817" s="1"/>
      <c r="D817" s="6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5.75" customHeight="1" x14ac:dyDescent="0.25">
      <c r="A818" s="1"/>
      <c r="B818" s="1"/>
      <c r="C818" s="1"/>
      <c r="D818" s="6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5.75" customHeight="1" x14ac:dyDescent="0.25">
      <c r="A819" s="1"/>
      <c r="B819" s="1"/>
      <c r="C819" s="1"/>
      <c r="D819" s="6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5.75" customHeight="1" x14ac:dyDescent="0.25">
      <c r="A820" s="1"/>
      <c r="B820" s="1"/>
      <c r="C820" s="1"/>
      <c r="D820" s="6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5.75" customHeight="1" x14ac:dyDescent="0.25">
      <c r="A821" s="1"/>
      <c r="B821" s="1"/>
      <c r="C821" s="1"/>
      <c r="D821" s="6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5.75" customHeight="1" x14ac:dyDescent="0.25">
      <c r="A822" s="1"/>
      <c r="B822" s="1"/>
      <c r="C822" s="1"/>
      <c r="D822" s="6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5.75" customHeight="1" x14ac:dyDescent="0.25">
      <c r="A823" s="1"/>
      <c r="B823" s="1"/>
      <c r="C823" s="1"/>
      <c r="D823" s="6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5.75" customHeight="1" x14ac:dyDescent="0.25">
      <c r="A824" s="1"/>
      <c r="B824" s="1"/>
      <c r="C824" s="1"/>
      <c r="D824" s="6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5.75" customHeight="1" x14ac:dyDescent="0.25">
      <c r="A825" s="1"/>
      <c r="B825" s="1"/>
      <c r="C825" s="1"/>
      <c r="D825" s="6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5.75" customHeight="1" x14ac:dyDescent="0.25">
      <c r="A826" s="1"/>
      <c r="B826" s="1"/>
      <c r="C826" s="1"/>
      <c r="D826" s="6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5.75" customHeight="1" x14ac:dyDescent="0.25">
      <c r="A827" s="1"/>
      <c r="B827" s="1"/>
      <c r="C827" s="1"/>
      <c r="D827" s="6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5.75" customHeight="1" x14ac:dyDescent="0.25">
      <c r="A828" s="1"/>
      <c r="B828" s="1"/>
      <c r="C828" s="1"/>
      <c r="D828" s="6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5.75" customHeight="1" x14ac:dyDescent="0.25">
      <c r="A829" s="1"/>
      <c r="B829" s="1"/>
      <c r="C829" s="1"/>
      <c r="D829" s="6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5.75" customHeight="1" x14ac:dyDescent="0.25">
      <c r="A830" s="1"/>
      <c r="B830" s="1"/>
      <c r="C830" s="1"/>
      <c r="D830" s="6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5.75" customHeight="1" x14ac:dyDescent="0.25">
      <c r="A831" s="1"/>
      <c r="B831" s="1"/>
      <c r="C831" s="1"/>
      <c r="D831" s="6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5.75" customHeight="1" x14ac:dyDescent="0.25">
      <c r="A832" s="1"/>
      <c r="B832" s="1"/>
      <c r="C832" s="1"/>
      <c r="D832" s="6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5.75" customHeight="1" x14ac:dyDescent="0.25">
      <c r="A833" s="1"/>
      <c r="B833" s="1"/>
      <c r="C833" s="1"/>
      <c r="D833" s="6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5.75" customHeight="1" x14ac:dyDescent="0.25">
      <c r="A834" s="1"/>
      <c r="B834" s="1"/>
      <c r="C834" s="1"/>
      <c r="D834" s="6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5.75" customHeight="1" x14ac:dyDescent="0.25">
      <c r="A835" s="1"/>
      <c r="B835" s="1"/>
      <c r="C835" s="1"/>
      <c r="D835" s="6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5.75" customHeight="1" x14ac:dyDescent="0.25">
      <c r="A836" s="1"/>
      <c r="B836" s="1"/>
      <c r="C836" s="1"/>
      <c r="D836" s="6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5.75" customHeight="1" x14ac:dyDescent="0.25">
      <c r="A837" s="1"/>
      <c r="B837" s="1"/>
      <c r="C837" s="1"/>
      <c r="D837" s="6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5.75" customHeight="1" x14ac:dyDescent="0.25">
      <c r="A838" s="1"/>
      <c r="B838" s="1"/>
      <c r="C838" s="1"/>
      <c r="D838" s="6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5.75" customHeight="1" x14ac:dyDescent="0.25">
      <c r="A839" s="1"/>
      <c r="B839" s="1"/>
      <c r="C839" s="1"/>
      <c r="D839" s="6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5.75" customHeight="1" x14ac:dyDescent="0.25">
      <c r="A840" s="1"/>
      <c r="B840" s="1"/>
      <c r="C840" s="1"/>
      <c r="D840" s="6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5.75" customHeight="1" x14ac:dyDescent="0.25">
      <c r="A841" s="1"/>
      <c r="B841" s="1"/>
      <c r="C841" s="1"/>
      <c r="D841" s="6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5.75" customHeight="1" x14ac:dyDescent="0.25">
      <c r="A842" s="1"/>
      <c r="B842" s="1"/>
      <c r="C842" s="1"/>
      <c r="D842" s="6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5.75" customHeight="1" x14ac:dyDescent="0.25">
      <c r="A843" s="1"/>
      <c r="B843" s="1"/>
      <c r="C843" s="1"/>
      <c r="D843" s="6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5.75" customHeight="1" x14ac:dyDescent="0.25">
      <c r="A844" s="1"/>
      <c r="B844" s="1"/>
      <c r="C844" s="1"/>
      <c r="D844" s="6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5.75" customHeight="1" x14ac:dyDescent="0.25">
      <c r="A845" s="1"/>
      <c r="B845" s="1"/>
      <c r="C845" s="1"/>
      <c r="D845" s="6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5.75" customHeight="1" x14ac:dyDescent="0.25">
      <c r="A846" s="1"/>
      <c r="B846" s="1"/>
      <c r="C846" s="1"/>
      <c r="D846" s="6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5.75" customHeight="1" x14ac:dyDescent="0.25">
      <c r="A847" s="1"/>
      <c r="B847" s="1"/>
      <c r="C847" s="1"/>
      <c r="D847" s="6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5.75" customHeight="1" x14ac:dyDescent="0.25">
      <c r="A848" s="1"/>
      <c r="B848" s="1"/>
      <c r="C848" s="1"/>
      <c r="D848" s="6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5.75" customHeight="1" x14ac:dyDescent="0.25">
      <c r="A849" s="1"/>
      <c r="B849" s="1"/>
      <c r="C849" s="1"/>
      <c r="D849" s="6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5.75" customHeight="1" x14ac:dyDescent="0.25">
      <c r="A850" s="1"/>
      <c r="B850" s="1"/>
      <c r="C850" s="1"/>
      <c r="D850" s="6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5.75" customHeight="1" x14ac:dyDescent="0.25">
      <c r="A851" s="1"/>
      <c r="B851" s="1"/>
      <c r="C851" s="1"/>
      <c r="D851" s="6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5.75" customHeight="1" x14ac:dyDescent="0.25">
      <c r="A852" s="1"/>
      <c r="B852" s="1"/>
      <c r="C852" s="1"/>
      <c r="D852" s="6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5.75" customHeight="1" x14ac:dyDescent="0.25">
      <c r="A853" s="1"/>
      <c r="B853" s="1"/>
      <c r="C853" s="1"/>
      <c r="D853" s="6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5.75" customHeight="1" x14ac:dyDescent="0.25">
      <c r="A854" s="1"/>
      <c r="B854" s="1"/>
      <c r="C854" s="1"/>
      <c r="D854" s="6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5.75" customHeight="1" x14ac:dyDescent="0.25">
      <c r="A855" s="1"/>
      <c r="B855" s="1"/>
      <c r="C855" s="1"/>
      <c r="D855" s="6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5.75" customHeight="1" x14ac:dyDescent="0.25">
      <c r="A856" s="1"/>
      <c r="B856" s="1"/>
      <c r="C856" s="1"/>
      <c r="D856" s="6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5.75" customHeight="1" x14ac:dyDescent="0.25">
      <c r="A857" s="1"/>
      <c r="B857" s="1"/>
      <c r="C857" s="1"/>
      <c r="D857" s="6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5.75" customHeight="1" x14ac:dyDescent="0.25">
      <c r="A858" s="1"/>
      <c r="B858" s="1"/>
      <c r="C858" s="1"/>
      <c r="D858" s="6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5.75" customHeight="1" x14ac:dyDescent="0.25">
      <c r="A859" s="1"/>
      <c r="B859" s="1"/>
      <c r="C859" s="1"/>
      <c r="D859" s="6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5.75" customHeight="1" x14ac:dyDescent="0.25">
      <c r="A860" s="1"/>
      <c r="B860" s="1"/>
      <c r="C860" s="1"/>
      <c r="D860" s="6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5.75" customHeight="1" x14ac:dyDescent="0.25">
      <c r="A861" s="1"/>
      <c r="B861" s="1"/>
      <c r="C861" s="1"/>
      <c r="D861" s="6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5.75" customHeight="1" x14ac:dyDescent="0.25">
      <c r="A862" s="1"/>
      <c r="B862" s="1"/>
      <c r="C862" s="1"/>
      <c r="D862" s="6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5.75" customHeight="1" x14ac:dyDescent="0.25">
      <c r="A863" s="1"/>
      <c r="B863" s="1"/>
      <c r="C863" s="1"/>
      <c r="D863" s="6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5.75" customHeight="1" x14ac:dyDescent="0.25">
      <c r="A864" s="1"/>
      <c r="B864" s="1"/>
      <c r="C864" s="1"/>
      <c r="D864" s="6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5.75" customHeight="1" x14ac:dyDescent="0.25">
      <c r="A865" s="1"/>
      <c r="B865" s="1"/>
      <c r="C865" s="1"/>
      <c r="D865" s="6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5.75" customHeight="1" x14ac:dyDescent="0.25">
      <c r="A866" s="1"/>
      <c r="B866" s="1"/>
      <c r="C866" s="1"/>
      <c r="D866" s="6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5.75" customHeight="1" x14ac:dyDescent="0.25">
      <c r="A867" s="1"/>
      <c r="B867" s="1"/>
      <c r="C867" s="1"/>
      <c r="D867" s="6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5.75" customHeight="1" x14ac:dyDescent="0.25">
      <c r="A868" s="1"/>
      <c r="B868" s="1"/>
      <c r="C868" s="1"/>
      <c r="D868" s="6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5.75" customHeight="1" x14ac:dyDescent="0.25">
      <c r="A869" s="1"/>
      <c r="B869" s="1"/>
      <c r="C869" s="1"/>
      <c r="D869" s="6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5.75" customHeight="1" x14ac:dyDescent="0.25">
      <c r="A870" s="1"/>
      <c r="B870" s="1"/>
      <c r="C870" s="1"/>
      <c r="D870" s="6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5.75" customHeight="1" x14ac:dyDescent="0.25">
      <c r="A871" s="1"/>
      <c r="B871" s="1"/>
      <c r="C871" s="1"/>
      <c r="D871" s="6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5.75" customHeight="1" x14ac:dyDescent="0.25">
      <c r="A872" s="1"/>
      <c r="B872" s="1"/>
      <c r="C872" s="1"/>
      <c r="D872" s="6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5.75" customHeight="1" x14ac:dyDescent="0.25">
      <c r="A873" s="1"/>
      <c r="B873" s="1"/>
      <c r="C873" s="1"/>
      <c r="D873" s="6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5.75" customHeight="1" x14ac:dyDescent="0.25">
      <c r="A874" s="1"/>
      <c r="B874" s="1"/>
      <c r="C874" s="1"/>
      <c r="D874" s="6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5.75" customHeight="1" x14ac:dyDescent="0.25">
      <c r="A875" s="1"/>
      <c r="B875" s="1"/>
      <c r="C875" s="1"/>
      <c r="D875" s="6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5.75" customHeight="1" x14ac:dyDescent="0.25">
      <c r="A876" s="1"/>
      <c r="B876" s="1"/>
      <c r="C876" s="1"/>
      <c r="D876" s="6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5.75" customHeight="1" x14ac:dyDescent="0.25">
      <c r="A877" s="1"/>
      <c r="B877" s="1"/>
      <c r="C877" s="1"/>
      <c r="D877" s="6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5.75" customHeight="1" x14ac:dyDescent="0.25">
      <c r="A878" s="1"/>
      <c r="B878" s="1"/>
      <c r="C878" s="1"/>
      <c r="D878" s="6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5.75" customHeight="1" x14ac:dyDescent="0.25">
      <c r="A879" s="1"/>
      <c r="B879" s="1"/>
      <c r="C879" s="1"/>
      <c r="D879" s="6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5.75" customHeight="1" x14ac:dyDescent="0.25">
      <c r="A880" s="1"/>
      <c r="B880" s="1"/>
      <c r="C880" s="1"/>
      <c r="D880" s="6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5.75" customHeight="1" x14ac:dyDescent="0.25">
      <c r="A881" s="1"/>
      <c r="B881" s="1"/>
      <c r="C881" s="1"/>
      <c r="D881" s="6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5.75" customHeight="1" x14ac:dyDescent="0.25">
      <c r="A882" s="1"/>
      <c r="B882" s="1"/>
      <c r="C882" s="1"/>
      <c r="D882" s="6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5.75" customHeight="1" x14ac:dyDescent="0.25">
      <c r="A883" s="1"/>
      <c r="B883" s="1"/>
      <c r="C883" s="1"/>
      <c r="D883" s="6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5.75" customHeight="1" x14ac:dyDescent="0.25">
      <c r="A884" s="1"/>
      <c r="B884" s="1"/>
      <c r="C884" s="1"/>
      <c r="D884" s="6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5.75" customHeight="1" x14ac:dyDescent="0.25">
      <c r="A885" s="1"/>
      <c r="B885" s="1"/>
      <c r="C885" s="1"/>
      <c r="D885" s="6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5.75" customHeight="1" x14ac:dyDescent="0.25">
      <c r="A886" s="1"/>
      <c r="B886" s="1"/>
      <c r="C886" s="1"/>
      <c r="D886" s="6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5.75" customHeight="1" x14ac:dyDescent="0.25">
      <c r="A887" s="1"/>
      <c r="B887" s="1"/>
      <c r="C887" s="1"/>
      <c r="D887" s="6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5.75" customHeight="1" x14ac:dyDescent="0.25">
      <c r="A888" s="1"/>
      <c r="B888" s="1"/>
      <c r="C888" s="1"/>
      <c r="D888" s="6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5.75" customHeight="1" x14ac:dyDescent="0.25">
      <c r="A889" s="1"/>
      <c r="B889" s="1"/>
      <c r="C889" s="1"/>
      <c r="D889" s="6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5.75" customHeight="1" x14ac:dyDescent="0.25">
      <c r="A890" s="1"/>
      <c r="B890" s="1"/>
      <c r="C890" s="1"/>
      <c r="D890" s="6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5.75" customHeight="1" x14ac:dyDescent="0.25">
      <c r="A891" s="1"/>
      <c r="B891" s="1"/>
      <c r="C891" s="1"/>
      <c r="D891" s="6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5.75" customHeight="1" x14ac:dyDescent="0.25">
      <c r="A892" s="1"/>
      <c r="B892" s="1"/>
      <c r="C892" s="1"/>
      <c r="D892" s="6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5.75" customHeight="1" x14ac:dyDescent="0.25">
      <c r="A893" s="1"/>
      <c r="B893" s="1"/>
      <c r="C893" s="1"/>
      <c r="D893" s="6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5.75" customHeight="1" x14ac:dyDescent="0.25">
      <c r="A894" s="1"/>
      <c r="B894" s="1"/>
      <c r="C894" s="1"/>
      <c r="D894" s="6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5.75" customHeight="1" x14ac:dyDescent="0.25">
      <c r="A895" s="1"/>
      <c r="B895" s="1"/>
      <c r="C895" s="1"/>
      <c r="D895" s="6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5.75" customHeight="1" x14ac:dyDescent="0.25">
      <c r="A896" s="1"/>
      <c r="B896" s="1"/>
      <c r="C896" s="1"/>
      <c r="D896" s="6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5.75" customHeight="1" x14ac:dyDescent="0.25">
      <c r="A897" s="1"/>
      <c r="B897" s="1"/>
      <c r="C897" s="1"/>
      <c r="D897" s="6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5.75" customHeight="1" x14ac:dyDescent="0.25">
      <c r="A898" s="1"/>
      <c r="B898" s="1"/>
      <c r="C898" s="1"/>
      <c r="D898" s="6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5.75" customHeight="1" x14ac:dyDescent="0.25">
      <c r="A899" s="1"/>
      <c r="B899" s="1"/>
      <c r="C899" s="1"/>
      <c r="D899" s="6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5.75" customHeight="1" x14ac:dyDescent="0.25">
      <c r="A900" s="1"/>
      <c r="B900" s="1"/>
      <c r="C900" s="1"/>
      <c r="D900" s="6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5.75" customHeight="1" x14ac:dyDescent="0.25">
      <c r="A901" s="1"/>
      <c r="B901" s="1"/>
      <c r="C901" s="1"/>
      <c r="D901" s="6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5.75" customHeight="1" x14ac:dyDescent="0.25">
      <c r="A902" s="1"/>
      <c r="B902" s="1"/>
      <c r="C902" s="1"/>
      <c r="D902" s="6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5.75" customHeight="1" x14ac:dyDescent="0.25">
      <c r="A903" s="1"/>
      <c r="B903" s="1"/>
      <c r="C903" s="1"/>
      <c r="D903" s="6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5.75" customHeight="1" x14ac:dyDescent="0.25">
      <c r="A904" s="1"/>
      <c r="B904" s="1"/>
      <c r="C904" s="1"/>
      <c r="D904" s="6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5.75" customHeight="1" x14ac:dyDescent="0.25">
      <c r="A905" s="1"/>
      <c r="B905" s="1"/>
      <c r="C905" s="1"/>
      <c r="D905" s="6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5.75" customHeight="1" x14ac:dyDescent="0.25">
      <c r="A906" s="1"/>
      <c r="B906" s="1"/>
      <c r="C906" s="1"/>
      <c r="D906" s="6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5.75" customHeight="1" x14ac:dyDescent="0.25">
      <c r="A907" s="1"/>
      <c r="B907" s="1"/>
      <c r="C907" s="1"/>
      <c r="D907" s="6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5.75" customHeight="1" x14ac:dyDescent="0.25">
      <c r="A908" s="1"/>
      <c r="B908" s="1"/>
      <c r="C908" s="1"/>
      <c r="D908" s="6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5.75" customHeight="1" x14ac:dyDescent="0.25">
      <c r="A909" s="1"/>
      <c r="B909" s="1"/>
      <c r="C909" s="1"/>
      <c r="D909" s="6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5.75" customHeight="1" x14ac:dyDescent="0.25">
      <c r="A910" s="1"/>
      <c r="B910" s="1"/>
      <c r="C910" s="1"/>
      <c r="D910" s="6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5.75" customHeight="1" x14ac:dyDescent="0.25">
      <c r="A911" s="1"/>
      <c r="B911" s="1"/>
      <c r="C911" s="1"/>
      <c r="D911" s="6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5.75" customHeight="1" x14ac:dyDescent="0.25">
      <c r="A912" s="1"/>
      <c r="B912" s="1"/>
      <c r="C912" s="1"/>
      <c r="D912" s="6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5.75" customHeight="1" x14ac:dyDescent="0.25">
      <c r="A913" s="1"/>
      <c r="B913" s="1"/>
      <c r="C913" s="1"/>
      <c r="D913" s="6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5.75" customHeight="1" x14ac:dyDescent="0.25">
      <c r="A914" s="1"/>
      <c r="B914" s="1"/>
      <c r="C914" s="1"/>
      <c r="D914" s="6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5.75" customHeight="1" x14ac:dyDescent="0.25">
      <c r="A915" s="1"/>
      <c r="B915" s="1"/>
      <c r="C915" s="1"/>
      <c r="D915" s="6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5.75" customHeight="1" x14ac:dyDescent="0.25">
      <c r="A916" s="1"/>
      <c r="B916" s="1"/>
      <c r="C916" s="1"/>
      <c r="D916" s="6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5.75" customHeight="1" x14ac:dyDescent="0.25">
      <c r="A917" s="1"/>
      <c r="B917" s="1"/>
      <c r="C917" s="1"/>
      <c r="D917" s="6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5.75" customHeight="1" x14ac:dyDescent="0.25">
      <c r="A918" s="1"/>
      <c r="B918" s="1"/>
      <c r="C918" s="1"/>
      <c r="D918" s="6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5.75" customHeight="1" x14ac:dyDescent="0.25">
      <c r="A919" s="1"/>
      <c r="B919" s="1"/>
      <c r="C919" s="1"/>
      <c r="D919" s="6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5.75" customHeight="1" x14ac:dyDescent="0.25">
      <c r="A920" s="1"/>
      <c r="B920" s="1"/>
      <c r="C920" s="1"/>
      <c r="D920" s="6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5.75" customHeight="1" x14ac:dyDescent="0.25">
      <c r="A921" s="1"/>
      <c r="B921" s="1"/>
      <c r="C921" s="1"/>
      <c r="D921" s="6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5.75" customHeight="1" x14ac:dyDescent="0.25">
      <c r="A922" s="1"/>
      <c r="B922" s="1"/>
      <c r="C922" s="1"/>
      <c r="D922" s="6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5.75" customHeight="1" x14ac:dyDescent="0.25">
      <c r="A923" s="1"/>
      <c r="B923" s="1"/>
      <c r="C923" s="1"/>
      <c r="D923" s="6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5.75" customHeight="1" x14ac:dyDescent="0.25">
      <c r="A924" s="1"/>
      <c r="B924" s="1"/>
      <c r="C924" s="1"/>
      <c r="D924" s="6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5.75" customHeight="1" x14ac:dyDescent="0.25">
      <c r="A925" s="1"/>
      <c r="B925" s="1"/>
      <c r="C925" s="1"/>
      <c r="D925" s="6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5.75" customHeight="1" x14ac:dyDescent="0.25">
      <c r="A926" s="1"/>
      <c r="B926" s="1"/>
      <c r="C926" s="1"/>
      <c r="D926" s="6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5.75" customHeight="1" x14ac:dyDescent="0.25">
      <c r="A927" s="1"/>
      <c r="B927" s="1"/>
      <c r="C927" s="1"/>
      <c r="D927" s="6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5.75" customHeight="1" x14ac:dyDescent="0.25">
      <c r="A928" s="1"/>
      <c r="B928" s="1"/>
      <c r="C928" s="1"/>
      <c r="D928" s="6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5.75" customHeight="1" x14ac:dyDescent="0.25">
      <c r="A929" s="1"/>
      <c r="B929" s="1"/>
      <c r="C929" s="1"/>
      <c r="D929" s="6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5.75" customHeight="1" x14ac:dyDescent="0.25">
      <c r="A930" s="1"/>
      <c r="B930" s="1"/>
      <c r="C930" s="1"/>
      <c r="D930" s="6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5.75" customHeight="1" x14ac:dyDescent="0.25">
      <c r="A931" s="1"/>
      <c r="B931" s="1"/>
      <c r="C931" s="1"/>
      <c r="D931" s="6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5.75" customHeight="1" x14ac:dyDescent="0.25">
      <c r="A932" s="1"/>
      <c r="B932" s="1"/>
      <c r="C932" s="1"/>
      <c r="D932" s="6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5.75" customHeight="1" x14ac:dyDescent="0.25">
      <c r="A933" s="1"/>
      <c r="B933" s="1"/>
      <c r="C933" s="1"/>
      <c r="D933" s="6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5.75" customHeight="1" x14ac:dyDescent="0.25">
      <c r="A934" s="1"/>
      <c r="B934" s="1"/>
      <c r="C934" s="1"/>
      <c r="D934" s="6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5.75" customHeight="1" x14ac:dyDescent="0.25">
      <c r="A935" s="1"/>
      <c r="B935" s="1"/>
      <c r="C935" s="1"/>
      <c r="D935" s="6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5.75" customHeight="1" x14ac:dyDescent="0.25">
      <c r="A936" s="1"/>
      <c r="B936" s="1"/>
      <c r="C936" s="1"/>
      <c r="D936" s="6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5.75" customHeight="1" x14ac:dyDescent="0.25">
      <c r="A937" s="1"/>
      <c r="B937" s="1"/>
      <c r="C937" s="1"/>
      <c r="D937" s="6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5.75" customHeight="1" x14ac:dyDescent="0.25">
      <c r="A938" s="1"/>
      <c r="B938" s="1"/>
      <c r="C938" s="1"/>
      <c r="D938" s="6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5.75" customHeight="1" x14ac:dyDescent="0.25">
      <c r="A939" s="1"/>
      <c r="B939" s="1"/>
      <c r="C939" s="1"/>
      <c r="D939" s="6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5.75" customHeight="1" x14ac:dyDescent="0.25">
      <c r="A940" s="1"/>
      <c r="B940" s="1"/>
      <c r="C940" s="1"/>
      <c r="D940" s="6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5.75" customHeight="1" x14ac:dyDescent="0.25">
      <c r="A941" s="1"/>
      <c r="B941" s="1"/>
      <c r="C941" s="1"/>
      <c r="D941" s="6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5.75" customHeight="1" x14ac:dyDescent="0.25">
      <c r="A942" s="1"/>
      <c r="B942" s="1"/>
      <c r="C942" s="1"/>
      <c r="D942" s="6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5.75" customHeight="1" x14ac:dyDescent="0.25">
      <c r="A943" s="1"/>
      <c r="B943" s="1"/>
      <c r="C943" s="1"/>
      <c r="D943" s="6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5.75" customHeight="1" x14ac:dyDescent="0.25">
      <c r="A944" s="1"/>
      <c r="B944" s="1"/>
      <c r="C944" s="1"/>
      <c r="D944" s="6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5.75" customHeight="1" x14ac:dyDescent="0.25">
      <c r="A945" s="1"/>
      <c r="B945" s="1"/>
      <c r="C945" s="1"/>
      <c r="D945" s="6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5.75" customHeight="1" x14ac:dyDescent="0.25">
      <c r="A946" s="1"/>
      <c r="B946" s="1"/>
      <c r="C946" s="1"/>
      <c r="D946" s="6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5.75" customHeight="1" x14ac:dyDescent="0.25">
      <c r="A947" s="1"/>
      <c r="B947" s="1"/>
      <c r="C947" s="1"/>
      <c r="D947" s="6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5.75" customHeight="1" x14ac:dyDescent="0.25">
      <c r="A948" s="1"/>
      <c r="B948" s="1"/>
      <c r="C948" s="1"/>
      <c r="D948" s="6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5.75" customHeight="1" x14ac:dyDescent="0.25">
      <c r="A949" s="1"/>
      <c r="B949" s="1"/>
      <c r="C949" s="1"/>
      <c r="D949" s="6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5.75" customHeight="1" x14ac:dyDescent="0.25">
      <c r="A950" s="1"/>
      <c r="B950" s="1"/>
      <c r="C950" s="1"/>
      <c r="D950" s="6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5.75" customHeight="1" x14ac:dyDescent="0.25">
      <c r="A951" s="1"/>
      <c r="B951" s="1"/>
      <c r="C951" s="1"/>
      <c r="D951" s="6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5.75" customHeight="1" x14ac:dyDescent="0.25">
      <c r="A952" s="1"/>
      <c r="B952" s="1"/>
      <c r="C952" s="1"/>
      <c r="D952" s="6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5.75" customHeight="1" x14ac:dyDescent="0.25">
      <c r="A953" s="1"/>
      <c r="B953" s="1"/>
      <c r="C953" s="1"/>
      <c r="D953" s="6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5.75" customHeight="1" x14ac:dyDescent="0.25">
      <c r="A954" s="1"/>
      <c r="B954" s="1"/>
      <c r="C954" s="1"/>
      <c r="D954" s="6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5.75" customHeight="1" x14ac:dyDescent="0.25">
      <c r="A955" s="1"/>
      <c r="B955" s="1"/>
      <c r="C955" s="1"/>
      <c r="D955" s="6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5.75" customHeight="1" x14ac:dyDescent="0.25">
      <c r="A956" s="1"/>
      <c r="B956" s="1"/>
      <c r="C956" s="1"/>
      <c r="D956" s="6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5.75" customHeight="1" x14ac:dyDescent="0.25">
      <c r="A957" s="1"/>
      <c r="B957" s="1"/>
      <c r="C957" s="1"/>
      <c r="D957" s="6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5.75" customHeight="1" x14ac:dyDescent="0.25">
      <c r="A958" s="1"/>
      <c r="B958" s="1"/>
      <c r="C958" s="1"/>
      <c r="D958" s="6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5.75" customHeight="1" x14ac:dyDescent="0.25">
      <c r="A959" s="1"/>
      <c r="B959" s="1"/>
      <c r="C959" s="1"/>
      <c r="D959" s="6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5.75" customHeight="1" x14ac:dyDescent="0.25">
      <c r="A960" s="1"/>
      <c r="B960" s="1"/>
      <c r="C960" s="1"/>
      <c r="D960" s="6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5.75" customHeight="1" x14ac:dyDescent="0.25">
      <c r="A961" s="1"/>
      <c r="B961" s="1"/>
      <c r="C961" s="1"/>
      <c r="D961" s="6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5.75" customHeight="1" x14ac:dyDescent="0.25">
      <c r="A962" s="1"/>
      <c r="B962" s="1"/>
      <c r="C962" s="1"/>
      <c r="D962" s="6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5.75" customHeight="1" x14ac:dyDescent="0.25">
      <c r="A963" s="1"/>
      <c r="B963" s="1"/>
      <c r="C963" s="1"/>
      <c r="D963" s="6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5.75" customHeight="1" x14ac:dyDescent="0.25">
      <c r="A964" s="1"/>
      <c r="B964" s="1"/>
      <c r="C964" s="1"/>
      <c r="D964" s="6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5.75" customHeight="1" x14ac:dyDescent="0.25">
      <c r="A965" s="1"/>
      <c r="B965" s="1"/>
      <c r="C965" s="1"/>
      <c r="D965" s="6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5.75" customHeight="1" x14ac:dyDescent="0.25">
      <c r="A966" s="1"/>
      <c r="B966" s="1"/>
      <c r="C966" s="1"/>
      <c r="D966" s="6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5.75" customHeight="1" x14ac:dyDescent="0.25">
      <c r="A967" s="1"/>
      <c r="B967" s="1"/>
      <c r="C967" s="1"/>
      <c r="D967" s="6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5.75" customHeight="1" x14ac:dyDescent="0.25">
      <c r="A968" s="1"/>
      <c r="B968" s="1"/>
      <c r="C968" s="1"/>
      <c r="D968" s="6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5.75" customHeight="1" x14ac:dyDescent="0.25">
      <c r="A969" s="1"/>
      <c r="B969" s="1"/>
      <c r="C969" s="1"/>
      <c r="D969" s="6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5.75" customHeight="1" x14ac:dyDescent="0.25">
      <c r="A970" s="1"/>
      <c r="B970" s="1"/>
      <c r="C970" s="1"/>
      <c r="D970" s="6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5.75" customHeight="1" x14ac:dyDescent="0.25">
      <c r="A971" s="1"/>
      <c r="B971" s="1"/>
      <c r="C971" s="1"/>
      <c r="D971" s="6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5.75" customHeight="1" x14ac:dyDescent="0.25">
      <c r="A972" s="1"/>
      <c r="B972" s="1"/>
      <c r="C972" s="1"/>
      <c r="D972" s="6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5.75" customHeight="1" x14ac:dyDescent="0.25">
      <c r="A973" s="1"/>
      <c r="B973" s="1"/>
      <c r="C973" s="1"/>
      <c r="D973" s="6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5.75" customHeight="1" x14ac:dyDescent="0.25">
      <c r="A974" s="1"/>
      <c r="B974" s="1"/>
      <c r="C974" s="1"/>
      <c r="D974" s="6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5.75" customHeight="1" x14ac:dyDescent="0.25">
      <c r="A975" s="1"/>
      <c r="B975" s="1"/>
      <c r="C975" s="1"/>
      <c r="D975" s="6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5.75" customHeight="1" x14ac:dyDescent="0.25">
      <c r="A976" s="1"/>
      <c r="B976" s="1"/>
      <c r="C976" s="1"/>
      <c r="D976" s="6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5.75" customHeight="1" x14ac:dyDescent="0.25">
      <c r="A977" s="1"/>
      <c r="B977" s="1"/>
      <c r="C977" s="1"/>
      <c r="D977" s="6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5.75" customHeight="1" x14ac:dyDescent="0.25">
      <c r="A978" s="1"/>
      <c r="B978" s="1"/>
      <c r="C978" s="1"/>
      <c r="D978" s="6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5.75" customHeight="1" x14ac:dyDescent="0.25">
      <c r="A979" s="1"/>
      <c r="B979" s="1"/>
      <c r="C979" s="1"/>
      <c r="D979" s="6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5.75" customHeight="1" x14ac:dyDescent="0.25">
      <c r="A980" s="1"/>
      <c r="B980" s="1"/>
      <c r="C980" s="1"/>
      <c r="D980" s="6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5.75" customHeight="1" x14ac:dyDescent="0.25">
      <c r="A981" s="1"/>
      <c r="B981" s="1"/>
      <c r="C981" s="1"/>
      <c r="D981" s="6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5.75" customHeight="1" x14ac:dyDescent="0.25">
      <c r="A982" s="1"/>
      <c r="B982" s="1"/>
      <c r="C982" s="1"/>
      <c r="D982" s="6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5.75" customHeight="1" x14ac:dyDescent="0.25">
      <c r="A983" s="1"/>
      <c r="B983" s="1"/>
      <c r="C983" s="1"/>
      <c r="D983" s="6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5.75" customHeight="1" x14ac:dyDescent="0.25">
      <c r="A984" s="1"/>
      <c r="B984" s="1"/>
      <c r="C984" s="1"/>
      <c r="D984" s="6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5.75" customHeight="1" x14ac:dyDescent="0.25">
      <c r="A985" s="1"/>
      <c r="B985" s="1"/>
      <c r="C985" s="1"/>
      <c r="D985" s="6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5.75" customHeight="1" x14ac:dyDescent="0.25">
      <c r="A986" s="1"/>
      <c r="B986" s="1"/>
      <c r="C986" s="1"/>
      <c r="D986" s="6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5.75" customHeight="1" x14ac:dyDescent="0.25">
      <c r="A987" s="1"/>
      <c r="B987" s="1"/>
      <c r="C987" s="1"/>
      <c r="D987" s="6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5.75" customHeight="1" x14ac:dyDescent="0.25">
      <c r="A988" s="1"/>
      <c r="B988" s="1"/>
      <c r="C988" s="1"/>
      <c r="D988" s="6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5.75" customHeight="1" x14ac:dyDescent="0.25">
      <c r="A989" s="1"/>
      <c r="B989" s="1"/>
      <c r="C989" s="1"/>
      <c r="D989" s="6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5.75" customHeight="1" x14ac:dyDescent="0.25">
      <c r="A990" s="1"/>
      <c r="B990" s="1"/>
      <c r="C990" s="1"/>
      <c r="D990" s="6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5.75" customHeight="1" x14ac:dyDescent="0.25">
      <c r="A991" s="1"/>
      <c r="B991" s="1"/>
      <c r="C991" s="1"/>
      <c r="D991" s="6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5.75" customHeight="1" x14ac:dyDescent="0.25">
      <c r="A992" s="1"/>
      <c r="B992" s="1"/>
      <c r="C992" s="1"/>
      <c r="D992" s="6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5.75" customHeight="1" x14ac:dyDescent="0.25">
      <c r="A993" s="1"/>
      <c r="B993" s="1"/>
      <c r="C993" s="1"/>
      <c r="D993" s="6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5.75" customHeight="1" x14ac:dyDescent="0.25">
      <c r="A994" s="1"/>
      <c r="B994" s="1"/>
      <c r="C994" s="1"/>
      <c r="D994" s="6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5.75" customHeight="1" x14ac:dyDescent="0.25">
      <c r="A995" s="1"/>
      <c r="B995" s="1"/>
      <c r="C995" s="1"/>
      <c r="D995" s="6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5.75" customHeight="1" x14ac:dyDescent="0.25">
      <c r="A996" s="1"/>
      <c r="B996" s="1"/>
      <c r="C996" s="1"/>
      <c r="D996" s="6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5.75" customHeight="1" x14ac:dyDescent="0.25">
      <c r="A997" s="1"/>
      <c r="B997" s="1"/>
      <c r="C997" s="1"/>
      <c r="D997" s="6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5.75" customHeight="1" x14ac:dyDescent="0.25">
      <c r="A998" s="1"/>
      <c r="B998" s="1"/>
      <c r="C998" s="1"/>
      <c r="D998" s="6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5.75" customHeight="1" x14ac:dyDescent="0.25">
      <c r="A999" s="1"/>
      <c r="B999" s="1"/>
      <c r="C999" s="1"/>
      <c r="D999" s="6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5.75" customHeight="1" x14ac:dyDescent="0.25">
      <c r="A1000" s="1"/>
      <c r="B1000" s="1"/>
      <c r="C1000" s="1"/>
      <c r="D1000" s="6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5.75" customHeight="1" x14ac:dyDescent="0.25">
      <c r="A1001" s="1"/>
      <c r="B1001" s="1"/>
      <c r="C1001" s="1"/>
      <c r="D1001" s="6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row r="1002" spans="1:27" ht="15.75" customHeight="1" x14ac:dyDescent="0.25">
      <c r="A1002" s="1"/>
      <c r="B1002" s="1"/>
      <c r="C1002" s="1"/>
      <c r="D1002" s="61"/>
      <c r="E1002" s="1"/>
      <c r="F1002" s="1"/>
      <c r="G1002" s="1"/>
      <c r="H1002" s="1"/>
      <c r="I1002" s="1"/>
      <c r="J1002" s="1"/>
      <c r="K1002" s="1"/>
      <c r="L1002" s="1"/>
      <c r="M1002" s="1"/>
      <c r="N1002" s="1"/>
      <c r="O1002" s="1"/>
      <c r="P1002" s="1"/>
      <c r="Q1002" s="1"/>
      <c r="R1002" s="1"/>
      <c r="S1002" s="1"/>
      <c r="T1002" s="1"/>
      <c r="U1002" s="1"/>
      <c r="V1002" s="1"/>
      <c r="W1002" s="1"/>
      <c r="X1002" s="1"/>
      <c r="Y1002" s="1"/>
      <c r="Z1002" s="1"/>
      <c r="AA1002" s="1"/>
    </row>
    <row r="1003" spans="1:27" ht="15.75" customHeight="1" x14ac:dyDescent="0.25">
      <c r="A1003" s="1"/>
      <c r="B1003" s="1"/>
      <c r="C1003" s="1"/>
      <c r="D1003" s="61"/>
      <c r="E1003" s="1"/>
      <c r="F1003" s="1"/>
      <c r="G1003" s="1"/>
      <c r="H1003" s="1"/>
      <c r="I1003" s="1"/>
      <c r="J1003" s="1"/>
      <c r="K1003" s="1"/>
      <c r="L1003" s="1"/>
      <c r="M1003" s="1"/>
      <c r="N1003" s="1"/>
      <c r="O1003" s="1"/>
      <c r="P1003" s="1"/>
      <c r="Q1003" s="1"/>
      <c r="R1003" s="1"/>
      <c r="S1003" s="1"/>
      <c r="T1003" s="1"/>
      <c r="U1003" s="1"/>
      <c r="V1003" s="1"/>
      <c r="W1003" s="1"/>
      <c r="X1003" s="1"/>
      <c r="Y1003" s="1"/>
      <c r="Z1003" s="1"/>
      <c r="AA1003" s="1"/>
    </row>
    <row r="1004" spans="1:27" ht="15.75" customHeight="1" x14ac:dyDescent="0.25">
      <c r="A1004" s="1"/>
      <c r="B1004" s="1"/>
      <c r="C1004" s="1"/>
      <c r="D1004" s="61"/>
      <c r="E1004" s="1"/>
      <c r="F1004" s="1"/>
      <c r="G1004" s="1"/>
      <c r="H1004" s="1"/>
      <c r="I1004" s="1"/>
      <c r="J1004" s="1"/>
      <c r="K1004" s="1"/>
      <c r="L1004" s="1"/>
      <c r="M1004" s="1"/>
      <c r="N1004" s="1"/>
      <c r="O1004" s="1"/>
      <c r="P1004" s="1"/>
      <c r="Q1004" s="1"/>
      <c r="R1004" s="1"/>
      <c r="S1004" s="1"/>
      <c r="T1004" s="1"/>
      <c r="U1004" s="1"/>
      <c r="V1004" s="1"/>
      <c r="W1004" s="1"/>
      <c r="X1004" s="1"/>
      <c r="Y1004" s="1"/>
      <c r="Z1004" s="1"/>
      <c r="AA1004" s="1"/>
    </row>
  </sheetData>
  <sheetProtection sheet="1" objects="1" scenarios="1"/>
  <protectedRanges>
    <protectedRange sqref="E5" name="Plaguicida"/>
  </protectedRanges>
  <mergeCells count="8">
    <mergeCell ref="B1:F1"/>
    <mergeCell ref="B4:F4"/>
    <mergeCell ref="B12:F12"/>
    <mergeCell ref="C8:C11"/>
    <mergeCell ref="C5:D5"/>
    <mergeCell ref="C6:D6"/>
    <mergeCell ref="C7:D7"/>
    <mergeCell ref="B2:F2"/>
  </mergeCells>
  <pageMargins left="0.7" right="0.7" top="0.75" bottom="0.75" header="0" footer="0"/>
  <pageSetup orientation="portrait" r:id="rId1"/>
  <headerFooter>
    <oddHeader>&amp;CBase de datos de concentraciones ambientales de plaguicidas detectados en cuerpos de agua de Costa Rica en el periodo entre 2006 y 2013</oddHeader>
  </headerFooter>
  <extLst>
    <ext xmlns:x14="http://schemas.microsoft.com/office/spreadsheetml/2009/9/main" uri="{CCE6A557-97BC-4b89-ADB6-D9C93CAAB3DF}">
      <x14:dataValidations xmlns:xm="http://schemas.microsoft.com/office/excel/2006/main" count="1">
        <x14:dataValidation type="list" allowBlank="1" showErrorMessage="1" xr:uid="{00000000-0002-0000-0000-000000000000}">
          <x14:formula1>
            <xm:f>Máximos!$A$6:$A$58</xm:f>
          </x14:formula1>
          <xm:sqref>E5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EAADB"/>
  </sheetPr>
  <dimension ref="A1:L1243"/>
  <sheetViews>
    <sheetView workbookViewId="0">
      <selection activeCell="F21" sqref="F21"/>
    </sheetView>
  </sheetViews>
  <sheetFormatPr baseColWidth="10" defaultColWidth="12.625" defaultRowHeight="15" customHeight="1" x14ac:dyDescent="0.2"/>
  <cols>
    <col min="1" max="1" width="9.375" customWidth="1"/>
    <col min="2" max="2" width="10.625" customWidth="1"/>
    <col min="3" max="3" width="13.875" customWidth="1"/>
    <col min="4" max="4" width="25" customWidth="1"/>
    <col min="5" max="5" width="10" customWidth="1"/>
    <col min="6" max="6" width="19" customWidth="1"/>
    <col min="7" max="7" width="19" hidden="1" customWidth="1"/>
    <col min="8" max="8" width="20.375" customWidth="1"/>
    <col min="9" max="9" width="14.75" customWidth="1"/>
    <col min="10" max="11" width="9.375" customWidth="1"/>
    <col min="12" max="12" width="46.125" customWidth="1"/>
    <col min="13" max="25" width="9.375" customWidth="1"/>
  </cols>
  <sheetData>
    <row r="1" spans="1:12" ht="15" customHeight="1" thickBot="1" x14ac:dyDescent="0.3">
      <c r="A1" s="105" t="s">
        <v>0</v>
      </c>
      <c r="B1" s="106"/>
      <c r="C1" s="106"/>
      <c r="D1" s="106"/>
      <c r="E1" s="106"/>
      <c r="F1" s="106"/>
      <c r="G1" s="106"/>
      <c r="H1" s="106"/>
      <c r="I1" s="106"/>
      <c r="J1" s="106"/>
      <c r="K1" s="106"/>
      <c r="L1" s="106"/>
    </row>
    <row r="2" spans="1:12" x14ac:dyDescent="0.25">
      <c r="A2" s="1"/>
      <c r="B2" s="1"/>
      <c r="C2" s="1"/>
      <c r="D2" s="1"/>
      <c r="E2" s="2"/>
      <c r="F2" s="1"/>
      <c r="G2" s="1"/>
      <c r="H2" s="1"/>
      <c r="I2" s="1"/>
      <c r="J2" s="1"/>
      <c r="K2" s="1"/>
      <c r="L2" s="1"/>
    </row>
    <row r="3" spans="1:12" x14ac:dyDescent="0.25">
      <c r="A3" s="4" t="s">
        <v>7</v>
      </c>
      <c r="B3" s="5" t="s">
        <v>6</v>
      </c>
      <c r="C3" s="4" t="s">
        <v>5</v>
      </c>
      <c r="D3" s="6" t="s">
        <v>9</v>
      </c>
      <c r="E3" s="6" t="s">
        <v>10</v>
      </c>
      <c r="F3" s="5" t="s">
        <v>11</v>
      </c>
      <c r="G3" s="5" t="s">
        <v>12</v>
      </c>
      <c r="H3" s="5" t="s">
        <v>13</v>
      </c>
      <c r="I3" s="4" t="s">
        <v>14</v>
      </c>
      <c r="J3" s="6" t="s">
        <v>15</v>
      </c>
      <c r="K3" s="4" t="s">
        <v>16</v>
      </c>
      <c r="L3" s="7" t="s">
        <v>17</v>
      </c>
    </row>
    <row r="4" spans="1:12" x14ac:dyDescent="0.25">
      <c r="A4" s="8" t="s">
        <v>18</v>
      </c>
      <c r="B4" s="9" t="s">
        <v>20</v>
      </c>
      <c r="C4" s="10" t="s">
        <v>21</v>
      </c>
      <c r="D4" s="11">
        <v>2.9100000000000003E-3</v>
      </c>
      <c r="E4" s="12" t="s">
        <v>24</v>
      </c>
      <c r="F4" s="10" t="s">
        <v>25</v>
      </c>
      <c r="G4" s="10" t="e">
        <f ca="1">CONCAT('BD-Artículos'!$B4,'BD-Artículos'!$D4)</f>
        <v>#NAME?</v>
      </c>
      <c r="H4" s="10" t="s">
        <v>3</v>
      </c>
      <c r="I4" s="9" t="s">
        <v>26</v>
      </c>
      <c r="J4" s="12">
        <v>2009</v>
      </c>
      <c r="K4" s="12" t="s">
        <v>27</v>
      </c>
      <c r="L4" s="14" t="s">
        <v>28</v>
      </c>
    </row>
    <row r="5" spans="1:12" x14ac:dyDescent="0.25">
      <c r="A5" s="8" t="s">
        <v>18</v>
      </c>
      <c r="B5" s="9" t="s">
        <v>20</v>
      </c>
      <c r="C5" s="10" t="s">
        <v>21</v>
      </c>
      <c r="D5" s="11">
        <v>1.64E-3</v>
      </c>
      <c r="E5" s="12" t="s">
        <v>24</v>
      </c>
      <c r="F5" s="10" t="s">
        <v>29</v>
      </c>
      <c r="G5" s="10" t="e">
        <f ca="1">CONCAT('BD-Artículos'!$B5,'BD-Artículos'!$D5)</f>
        <v>#NAME?</v>
      </c>
      <c r="H5" s="10" t="s">
        <v>3</v>
      </c>
      <c r="I5" s="9" t="s">
        <v>26</v>
      </c>
      <c r="J5" s="12">
        <v>2009</v>
      </c>
      <c r="K5" s="12" t="s">
        <v>31</v>
      </c>
      <c r="L5" s="14" t="s">
        <v>28</v>
      </c>
    </row>
    <row r="6" spans="1:12" x14ac:dyDescent="0.25">
      <c r="A6" s="8" t="s">
        <v>18</v>
      </c>
      <c r="B6" s="9" t="s">
        <v>20</v>
      </c>
      <c r="C6" s="10" t="s">
        <v>21</v>
      </c>
      <c r="D6" s="11">
        <v>1.48E-3</v>
      </c>
      <c r="E6" s="12" t="s">
        <v>24</v>
      </c>
      <c r="F6" s="10" t="s">
        <v>33</v>
      </c>
      <c r="G6" s="10" t="e">
        <f ca="1">CONCAT('BD-Artículos'!$B6,'BD-Artículos'!$D6)</f>
        <v>#NAME?</v>
      </c>
      <c r="H6" s="10" t="s">
        <v>3</v>
      </c>
      <c r="I6" s="9" t="s">
        <v>26</v>
      </c>
      <c r="J6" s="12">
        <v>2009</v>
      </c>
      <c r="K6" s="12" t="s">
        <v>27</v>
      </c>
      <c r="L6" s="14" t="s">
        <v>28</v>
      </c>
    </row>
    <row r="7" spans="1:12" x14ac:dyDescent="0.25">
      <c r="A7" s="8" t="s">
        <v>18</v>
      </c>
      <c r="B7" s="9" t="s">
        <v>20</v>
      </c>
      <c r="C7" s="10" t="s">
        <v>21</v>
      </c>
      <c r="D7" s="11">
        <v>8.7000000000000001E-4</v>
      </c>
      <c r="E7" s="12" t="s">
        <v>24</v>
      </c>
      <c r="F7" s="10" t="s">
        <v>25</v>
      </c>
      <c r="G7" s="10" t="e">
        <f ca="1">CONCAT('BD-Artículos'!$B7,'BD-Artículos'!$D7)</f>
        <v>#NAME?</v>
      </c>
      <c r="H7" s="10" t="s">
        <v>3</v>
      </c>
      <c r="I7" s="9" t="s">
        <v>26</v>
      </c>
      <c r="J7" s="12">
        <v>2009</v>
      </c>
      <c r="K7" s="12" t="s">
        <v>31</v>
      </c>
      <c r="L7" s="14" t="s">
        <v>28</v>
      </c>
    </row>
    <row r="8" spans="1:12" x14ac:dyDescent="0.25">
      <c r="A8" s="8" t="s">
        <v>18</v>
      </c>
      <c r="B8" s="9" t="s">
        <v>20</v>
      </c>
      <c r="C8" s="10" t="s">
        <v>21</v>
      </c>
      <c r="D8" s="11">
        <v>8.1000000000000006E-4</v>
      </c>
      <c r="E8" s="12" t="s">
        <v>24</v>
      </c>
      <c r="F8" s="10" t="s">
        <v>34</v>
      </c>
      <c r="G8" s="10" t="e">
        <f ca="1">CONCAT('BD-Artículos'!$B8,'BD-Artículos'!$D8)</f>
        <v>#NAME?</v>
      </c>
      <c r="H8" s="10" t="s">
        <v>3</v>
      </c>
      <c r="I8" s="9" t="s">
        <v>26</v>
      </c>
      <c r="J8" s="12">
        <v>2009</v>
      </c>
      <c r="K8" s="12" t="s">
        <v>31</v>
      </c>
      <c r="L8" s="14" t="s">
        <v>28</v>
      </c>
    </row>
    <row r="9" spans="1:12" x14ac:dyDescent="0.25">
      <c r="A9" s="8" t="s">
        <v>18</v>
      </c>
      <c r="B9" s="9" t="s">
        <v>20</v>
      </c>
      <c r="C9" s="10" t="s">
        <v>21</v>
      </c>
      <c r="D9" s="11">
        <v>1E-3</v>
      </c>
      <c r="E9" s="12" t="s">
        <v>24</v>
      </c>
      <c r="F9" s="9" t="s">
        <v>36</v>
      </c>
      <c r="G9" s="10" t="e">
        <f ca="1">CONCAT('BD-Artículos'!$B9,'BD-Artículos'!$D9)</f>
        <v>#NAME?</v>
      </c>
      <c r="H9" s="9" t="s">
        <v>2</v>
      </c>
      <c r="I9" s="10" t="s">
        <v>37</v>
      </c>
      <c r="J9" s="12">
        <v>2009</v>
      </c>
      <c r="K9" s="12" t="s">
        <v>38</v>
      </c>
      <c r="L9" s="14" t="s">
        <v>39</v>
      </c>
    </row>
    <row r="10" spans="1:12" x14ac:dyDescent="0.25">
      <c r="A10" s="8" t="s">
        <v>18</v>
      </c>
      <c r="B10" s="9" t="s">
        <v>20</v>
      </c>
      <c r="C10" s="10" t="s">
        <v>21</v>
      </c>
      <c r="D10" s="11">
        <v>8.0000000000000004E-4</v>
      </c>
      <c r="E10" s="12" t="s">
        <v>24</v>
      </c>
      <c r="F10" s="9" t="s">
        <v>42</v>
      </c>
      <c r="G10" s="10" t="e">
        <f ca="1">CONCAT('BD-Artículos'!$B10,'BD-Artículos'!$D10)</f>
        <v>#NAME?</v>
      </c>
      <c r="H10" s="9" t="s">
        <v>2</v>
      </c>
      <c r="I10" s="10" t="s">
        <v>37</v>
      </c>
      <c r="J10" s="12">
        <v>2009</v>
      </c>
      <c r="K10" s="12" t="s">
        <v>38</v>
      </c>
      <c r="L10" s="14" t="s">
        <v>39</v>
      </c>
    </row>
    <row r="11" spans="1:12" x14ac:dyDescent="0.25">
      <c r="A11" s="8" t="s">
        <v>18</v>
      </c>
      <c r="B11" s="9" t="s">
        <v>20</v>
      </c>
      <c r="C11" s="10" t="s">
        <v>21</v>
      </c>
      <c r="D11" s="11">
        <v>3.0000000000000001E-3</v>
      </c>
      <c r="E11" s="12" t="s">
        <v>24</v>
      </c>
      <c r="F11" s="9" t="s">
        <v>44</v>
      </c>
      <c r="G11" s="10" t="e">
        <f ca="1">CONCAT('BD-Artículos'!$B11,'BD-Artículos'!$D11)</f>
        <v>#NAME?</v>
      </c>
      <c r="H11" s="9" t="s">
        <v>2</v>
      </c>
      <c r="I11" s="10" t="s">
        <v>26</v>
      </c>
      <c r="J11" s="12">
        <v>2009</v>
      </c>
      <c r="K11" s="12" t="s">
        <v>31</v>
      </c>
      <c r="L11" s="14" t="s">
        <v>39</v>
      </c>
    </row>
    <row r="12" spans="1:12" x14ac:dyDescent="0.25">
      <c r="A12" s="8" t="s">
        <v>45</v>
      </c>
      <c r="B12" s="10" t="s">
        <v>46</v>
      </c>
      <c r="C12" s="10" t="s">
        <v>21</v>
      </c>
      <c r="D12" s="11">
        <v>0.14000000000000001</v>
      </c>
      <c r="E12" s="12">
        <v>0.05</v>
      </c>
      <c r="F12" s="9" t="s">
        <v>47</v>
      </c>
      <c r="G12" s="10" t="e">
        <f ca="1">CONCAT('BD-Artículos'!$B12,'BD-Artículos'!$D12)</f>
        <v>#NAME?</v>
      </c>
      <c r="H12" s="10" t="s">
        <v>3</v>
      </c>
      <c r="I12" s="9" t="s">
        <v>48</v>
      </c>
      <c r="J12" s="12">
        <v>2012</v>
      </c>
      <c r="K12" s="15" t="s">
        <v>49</v>
      </c>
      <c r="L12" s="10" t="s">
        <v>50</v>
      </c>
    </row>
    <row r="13" spans="1:12" x14ac:dyDescent="0.25">
      <c r="A13" s="8" t="s">
        <v>45</v>
      </c>
      <c r="B13" s="10" t="s">
        <v>46</v>
      </c>
      <c r="C13" s="10" t="s">
        <v>21</v>
      </c>
      <c r="D13" s="11">
        <v>0.37</v>
      </c>
      <c r="E13" s="12">
        <v>0.05</v>
      </c>
      <c r="F13" s="9" t="s">
        <v>53</v>
      </c>
      <c r="G13" s="10" t="e">
        <f ca="1">CONCAT('BD-Artículos'!$B13,'BD-Artículos'!$D13)</f>
        <v>#NAME?</v>
      </c>
      <c r="H13" s="10" t="s">
        <v>3</v>
      </c>
      <c r="I13" s="9" t="s">
        <v>48</v>
      </c>
      <c r="J13" s="12">
        <v>2011</v>
      </c>
      <c r="K13" s="15" t="s">
        <v>27</v>
      </c>
      <c r="L13" s="10" t="s">
        <v>54</v>
      </c>
    </row>
    <row r="14" spans="1:12" x14ac:dyDescent="0.25">
      <c r="A14" s="8" t="s">
        <v>45</v>
      </c>
      <c r="B14" s="10" t="s">
        <v>46</v>
      </c>
      <c r="C14" s="10" t="s">
        <v>21</v>
      </c>
      <c r="D14" s="11">
        <v>0.02</v>
      </c>
      <c r="E14" s="12">
        <v>0.01</v>
      </c>
      <c r="F14" s="9" t="s">
        <v>55</v>
      </c>
      <c r="G14" s="10" t="e">
        <f ca="1">CONCAT('BD-Artículos'!$B14,'BD-Artículos'!$D14)</f>
        <v>#NAME?</v>
      </c>
      <c r="H14" s="10" t="s">
        <v>3</v>
      </c>
      <c r="I14" s="16" t="s">
        <v>56</v>
      </c>
      <c r="J14" s="12">
        <v>2012</v>
      </c>
      <c r="K14" s="12" t="s">
        <v>38</v>
      </c>
      <c r="L14" s="10" t="s">
        <v>50</v>
      </c>
    </row>
    <row r="15" spans="1:12" x14ac:dyDescent="0.25">
      <c r="A15" s="8" t="s">
        <v>45</v>
      </c>
      <c r="B15" s="10" t="s">
        <v>46</v>
      </c>
      <c r="C15" s="10" t="s">
        <v>21</v>
      </c>
      <c r="D15" s="11">
        <v>0.15</v>
      </c>
      <c r="E15" s="12">
        <v>0.05</v>
      </c>
      <c r="F15" s="9" t="s">
        <v>59</v>
      </c>
      <c r="G15" s="10" t="e">
        <f ca="1">CONCAT('BD-Artículos'!$B15,'BD-Artículos'!$D15)</f>
        <v>#NAME?</v>
      </c>
      <c r="H15" s="10" t="s">
        <v>3</v>
      </c>
      <c r="I15" s="16" t="s">
        <v>56</v>
      </c>
      <c r="J15" s="12">
        <v>2010</v>
      </c>
      <c r="K15" s="15" t="s">
        <v>60</v>
      </c>
      <c r="L15" s="10" t="s">
        <v>50</v>
      </c>
    </row>
    <row r="16" spans="1:12" x14ac:dyDescent="0.25">
      <c r="A16" s="8" t="s">
        <v>45</v>
      </c>
      <c r="B16" s="10" t="s">
        <v>46</v>
      </c>
      <c r="C16" s="10" t="s">
        <v>21</v>
      </c>
      <c r="D16" s="11">
        <v>0.15</v>
      </c>
      <c r="E16" s="12">
        <v>0.05</v>
      </c>
      <c r="F16" s="9" t="s">
        <v>62</v>
      </c>
      <c r="G16" s="10" t="e">
        <f ca="1">CONCAT('BD-Artículos'!$B16,'BD-Artículos'!$D16)</f>
        <v>#NAME?</v>
      </c>
      <c r="H16" s="10" t="s">
        <v>3</v>
      </c>
      <c r="I16" s="16" t="s">
        <v>56</v>
      </c>
      <c r="J16" s="12">
        <v>2010</v>
      </c>
      <c r="K16" s="15" t="s">
        <v>64</v>
      </c>
      <c r="L16" s="10" t="s">
        <v>50</v>
      </c>
    </row>
    <row r="17" spans="1:12" x14ac:dyDescent="0.25">
      <c r="A17" s="8" t="s">
        <v>45</v>
      </c>
      <c r="B17" s="10" t="s">
        <v>46</v>
      </c>
      <c r="C17" s="10" t="s">
        <v>21</v>
      </c>
      <c r="D17" s="11">
        <v>0.11</v>
      </c>
      <c r="E17" s="12">
        <v>0.05</v>
      </c>
      <c r="F17" s="9" t="s">
        <v>59</v>
      </c>
      <c r="G17" s="10" t="e">
        <f ca="1">CONCAT('BD-Artículos'!$B17,'BD-Artículos'!$D17)</f>
        <v>#NAME?</v>
      </c>
      <c r="H17" s="10" t="s">
        <v>3</v>
      </c>
      <c r="I17" s="16" t="s">
        <v>56</v>
      </c>
      <c r="J17" s="12">
        <v>2012</v>
      </c>
      <c r="K17" s="15" t="s">
        <v>64</v>
      </c>
      <c r="L17" s="10" t="s">
        <v>50</v>
      </c>
    </row>
    <row r="18" spans="1:12" x14ac:dyDescent="0.25">
      <c r="A18" s="8" t="s">
        <v>45</v>
      </c>
      <c r="B18" s="10" t="s">
        <v>46</v>
      </c>
      <c r="C18" s="10" t="s">
        <v>21</v>
      </c>
      <c r="D18" s="11">
        <v>8.2066311807614215E-2</v>
      </c>
      <c r="E18" s="12">
        <v>0.05</v>
      </c>
      <c r="F18" s="9" t="s">
        <v>62</v>
      </c>
      <c r="G18" s="10" t="e">
        <f ca="1">CONCAT('BD-Artículos'!$B18,'BD-Artículos'!$D18)</f>
        <v>#NAME?</v>
      </c>
      <c r="H18" s="10" t="s">
        <v>3</v>
      </c>
      <c r="I18" s="16" t="s">
        <v>56</v>
      </c>
      <c r="J18" s="12">
        <v>2012</v>
      </c>
      <c r="K18" s="15" t="s">
        <v>49</v>
      </c>
      <c r="L18" s="10" t="s">
        <v>50</v>
      </c>
    </row>
    <row r="19" spans="1:12" x14ac:dyDescent="0.25">
      <c r="A19" s="8" t="s">
        <v>45</v>
      </c>
      <c r="B19" s="10" t="s">
        <v>46</v>
      </c>
      <c r="C19" s="10" t="s">
        <v>21</v>
      </c>
      <c r="D19" s="11">
        <v>7.0000000000000007E-2</v>
      </c>
      <c r="E19" s="12">
        <v>0.05</v>
      </c>
      <c r="F19" s="9" t="s">
        <v>55</v>
      </c>
      <c r="G19" s="10" t="e">
        <f ca="1">CONCAT('BD-Artículos'!$B19,'BD-Artículos'!$D19)</f>
        <v>#NAME?</v>
      </c>
      <c r="H19" s="10" t="s">
        <v>3</v>
      </c>
      <c r="I19" s="16" t="s">
        <v>56</v>
      </c>
      <c r="J19" s="12">
        <v>2010</v>
      </c>
      <c r="K19" s="15" t="s">
        <v>60</v>
      </c>
      <c r="L19" s="10" t="s">
        <v>50</v>
      </c>
    </row>
    <row r="20" spans="1:12" x14ac:dyDescent="0.25">
      <c r="A20" s="8" t="s">
        <v>45</v>
      </c>
      <c r="B20" s="10" t="s">
        <v>46</v>
      </c>
      <c r="C20" s="10" t="s">
        <v>21</v>
      </c>
      <c r="D20" s="11">
        <v>0.06</v>
      </c>
      <c r="E20" s="12">
        <v>0.05</v>
      </c>
      <c r="F20" s="9" t="s">
        <v>55</v>
      </c>
      <c r="G20" s="10" t="e">
        <f ca="1">CONCAT('BD-Artículos'!$B20,'BD-Artículos'!$D20)</f>
        <v>#NAME?</v>
      </c>
      <c r="H20" s="10" t="s">
        <v>3</v>
      </c>
      <c r="I20" s="16" t="s">
        <v>56</v>
      </c>
      <c r="J20" s="12">
        <v>2010</v>
      </c>
      <c r="K20" s="15" t="s">
        <v>64</v>
      </c>
      <c r="L20" s="10" t="s">
        <v>50</v>
      </c>
    </row>
    <row r="21" spans="1:12" ht="15.75" customHeight="1" x14ac:dyDescent="0.25">
      <c r="A21" s="8" t="s">
        <v>45</v>
      </c>
      <c r="B21" s="10" t="s">
        <v>46</v>
      </c>
      <c r="C21" s="10" t="s">
        <v>21</v>
      </c>
      <c r="D21" s="11">
        <v>0.06</v>
      </c>
      <c r="E21" s="12">
        <v>0.05</v>
      </c>
      <c r="F21" s="9" t="s">
        <v>55</v>
      </c>
      <c r="G21" s="10" t="e">
        <f ca="1">CONCAT('BD-Artículos'!$B21,'BD-Artículos'!$D21)</f>
        <v>#NAME?</v>
      </c>
      <c r="H21" s="10" t="s">
        <v>3</v>
      </c>
      <c r="I21" s="16" t="s">
        <v>56</v>
      </c>
      <c r="J21" s="12">
        <v>2011</v>
      </c>
      <c r="K21" s="15" t="s">
        <v>69</v>
      </c>
      <c r="L21" s="10" t="s">
        <v>50</v>
      </c>
    </row>
    <row r="22" spans="1:12" ht="15.75" customHeight="1" x14ac:dyDescent="0.25">
      <c r="A22" s="8" t="s">
        <v>45</v>
      </c>
      <c r="B22" s="10" t="s">
        <v>46</v>
      </c>
      <c r="C22" s="10" t="s">
        <v>21</v>
      </c>
      <c r="D22" s="11">
        <v>4.3025450314054914E-2</v>
      </c>
      <c r="E22" s="12">
        <v>0.05</v>
      </c>
      <c r="F22" s="9" t="s">
        <v>62</v>
      </c>
      <c r="G22" s="10" t="e">
        <f ca="1">CONCAT('BD-Artículos'!$B22,'BD-Artículos'!$D22)</f>
        <v>#NAME?</v>
      </c>
      <c r="H22" s="10" t="s">
        <v>3</v>
      </c>
      <c r="I22" s="16" t="s">
        <v>56</v>
      </c>
      <c r="J22" s="12">
        <v>2012</v>
      </c>
      <c r="K22" s="15" t="s">
        <v>49</v>
      </c>
      <c r="L22" s="10" t="s">
        <v>50</v>
      </c>
    </row>
    <row r="23" spans="1:12" ht="15.75" customHeight="1" x14ac:dyDescent="0.25">
      <c r="A23" s="8" t="s">
        <v>45</v>
      </c>
      <c r="B23" s="10" t="s">
        <v>46</v>
      </c>
      <c r="C23" s="10" t="s">
        <v>21</v>
      </c>
      <c r="D23" s="11">
        <v>4.2287646076374953E-2</v>
      </c>
      <c r="E23" s="12">
        <v>0.05</v>
      </c>
      <c r="F23" s="9" t="s">
        <v>59</v>
      </c>
      <c r="G23" s="10" t="e">
        <f ca="1">CONCAT('BD-Artículos'!$B23,'BD-Artículos'!$D23)</f>
        <v>#NAME?</v>
      </c>
      <c r="H23" s="10" t="s">
        <v>3</v>
      </c>
      <c r="I23" s="16" t="s">
        <v>56</v>
      </c>
      <c r="J23" s="12">
        <v>2012</v>
      </c>
      <c r="K23" s="15" t="s">
        <v>49</v>
      </c>
      <c r="L23" s="10" t="s">
        <v>50</v>
      </c>
    </row>
    <row r="24" spans="1:12" ht="15.75" customHeight="1" x14ac:dyDescent="0.25">
      <c r="A24" s="8" t="s">
        <v>45</v>
      </c>
      <c r="B24" s="10" t="s">
        <v>46</v>
      </c>
      <c r="C24" s="10" t="s">
        <v>21</v>
      </c>
      <c r="D24" s="11">
        <v>0.06</v>
      </c>
      <c r="E24" s="12">
        <v>0.05</v>
      </c>
      <c r="F24" s="9" t="s">
        <v>55</v>
      </c>
      <c r="G24" s="10" t="e">
        <f ca="1">CONCAT('BD-Artículos'!$B24,'BD-Artículos'!$D24)</f>
        <v>#NAME?</v>
      </c>
      <c r="H24" s="10" t="s">
        <v>3</v>
      </c>
      <c r="I24" s="16" t="s">
        <v>56</v>
      </c>
      <c r="J24" s="12">
        <v>2009</v>
      </c>
      <c r="K24" s="15" t="s">
        <v>27</v>
      </c>
      <c r="L24" s="10" t="s">
        <v>73</v>
      </c>
    </row>
    <row r="25" spans="1:12" ht="15.75" customHeight="1" x14ac:dyDescent="0.25">
      <c r="A25" s="8" t="s">
        <v>45</v>
      </c>
      <c r="B25" s="10" t="s">
        <v>46</v>
      </c>
      <c r="C25" s="10" t="s">
        <v>21</v>
      </c>
      <c r="D25" s="11">
        <v>0.06</v>
      </c>
      <c r="E25" s="12">
        <v>0.05</v>
      </c>
      <c r="F25" s="9" t="s">
        <v>59</v>
      </c>
      <c r="G25" s="10" t="e">
        <f ca="1">CONCAT('BD-Artículos'!$B25,'BD-Artículos'!$D25)</f>
        <v>#NAME?</v>
      </c>
      <c r="H25" s="10" t="s">
        <v>3</v>
      </c>
      <c r="I25" s="16" t="s">
        <v>56</v>
      </c>
      <c r="J25" s="12">
        <v>2009</v>
      </c>
      <c r="K25" s="15" t="s">
        <v>27</v>
      </c>
      <c r="L25" s="10" t="s">
        <v>73</v>
      </c>
    </row>
    <row r="26" spans="1:12" ht="15.75" customHeight="1" x14ac:dyDescent="0.25">
      <c r="A26" s="8" t="s">
        <v>45</v>
      </c>
      <c r="B26" s="10" t="s">
        <v>46</v>
      </c>
      <c r="C26" s="10" t="s">
        <v>21</v>
      </c>
      <c r="D26" s="11">
        <v>0.03</v>
      </c>
      <c r="E26" s="12">
        <v>0.01</v>
      </c>
      <c r="F26" s="9" t="s">
        <v>76</v>
      </c>
      <c r="G26" s="10" t="e">
        <f ca="1">CONCAT('BD-Artículos'!$B26,'BD-Artículos'!$D26)</f>
        <v>#NAME?</v>
      </c>
      <c r="H26" s="10" t="s">
        <v>3</v>
      </c>
      <c r="I26" s="9" t="s">
        <v>26</v>
      </c>
      <c r="J26" s="12">
        <v>2012</v>
      </c>
      <c r="K26" s="12" t="s">
        <v>38</v>
      </c>
      <c r="L26" s="10" t="s">
        <v>50</v>
      </c>
    </row>
    <row r="27" spans="1:12" ht="15.75" customHeight="1" x14ac:dyDescent="0.25">
      <c r="A27" s="8" t="s">
        <v>45</v>
      </c>
      <c r="B27" s="10" t="s">
        <v>46</v>
      </c>
      <c r="C27" s="10" t="s">
        <v>21</v>
      </c>
      <c r="D27" s="11">
        <v>0.09</v>
      </c>
      <c r="E27" s="12">
        <v>0.01</v>
      </c>
      <c r="F27" s="9" t="s">
        <v>78</v>
      </c>
      <c r="G27" s="10" t="e">
        <f ca="1">CONCAT('BD-Artículos'!$B27,'BD-Artículos'!$D27)</f>
        <v>#NAME?</v>
      </c>
      <c r="H27" s="10" t="s">
        <v>3</v>
      </c>
      <c r="I27" s="9" t="s">
        <v>26</v>
      </c>
      <c r="J27" s="12">
        <v>2012</v>
      </c>
      <c r="K27" s="15" t="s">
        <v>79</v>
      </c>
      <c r="L27" s="10" t="s">
        <v>80</v>
      </c>
    </row>
    <row r="28" spans="1:12" ht="15.75" customHeight="1" x14ac:dyDescent="0.25">
      <c r="A28" s="8" t="s">
        <v>45</v>
      </c>
      <c r="B28" s="10" t="s">
        <v>46</v>
      </c>
      <c r="C28" s="10" t="s">
        <v>21</v>
      </c>
      <c r="D28" s="11">
        <v>0.08</v>
      </c>
      <c r="E28" s="12">
        <v>0.01</v>
      </c>
      <c r="F28" s="9" t="s">
        <v>78</v>
      </c>
      <c r="G28" s="10" t="e">
        <f ca="1">CONCAT('BD-Artículos'!$B28,'BD-Artículos'!$D28)</f>
        <v>#NAME?</v>
      </c>
      <c r="H28" s="10" t="s">
        <v>3</v>
      </c>
      <c r="I28" s="9" t="s">
        <v>26</v>
      </c>
      <c r="J28" s="12">
        <v>2012</v>
      </c>
      <c r="K28" s="15" t="s">
        <v>79</v>
      </c>
      <c r="L28" s="10" t="s">
        <v>80</v>
      </c>
    </row>
    <row r="29" spans="1:12" ht="15.75" customHeight="1" x14ac:dyDescent="0.25">
      <c r="A29" s="8" t="s">
        <v>45</v>
      </c>
      <c r="B29" s="10" t="s">
        <v>46</v>
      </c>
      <c r="C29" s="10" t="s">
        <v>21</v>
      </c>
      <c r="D29" s="11">
        <v>0.02</v>
      </c>
      <c r="E29" s="12">
        <v>0.01</v>
      </c>
      <c r="F29" s="9" t="s">
        <v>83</v>
      </c>
      <c r="G29" s="10" t="e">
        <f ca="1">CONCAT('BD-Artículos'!$B29,'BD-Artículos'!$D29)</f>
        <v>#NAME?</v>
      </c>
      <c r="H29" s="10" t="s">
        <v>3</v>
      </c>
      <c r="I29" s="9" t="s">
        <v>26</v>
      </c>
      <c r="J29" s="12">
        <v>2012</v>
      </c>
      <c r="K29" s="12" t="s">
        <v>38</v>
      </c>
      <c r="L29" s="10" t="s">
        <v>84</v>
      </c>
    </row>
    <row r="30" spans="1:12" ht="15.75" customHeight="1" x14ac:dyDescent="0.25">
      <c r="A30" s="8" t="s">
        <v>45</v>
      </c>
      <c r="B30" s="10" t="s">
        <v>46</v>
      </c>
      <c r="C30" s="10" t="s">
        <v>21</v>
      </c>
      <c r="D30" s="11">
        <v>0.24</v>
      </c>
      <c r="E30" s="12">
        <v>0.01</v>
      </c>
      <c r="F30" s="9" t="s">
        <v>83</v>
      </c>
      <c r="G30" s="10" t="e">
        <f ca="1">CONCAT('BD-Artículos'!$B30,'BD-Artículos'!$D30)</f>
        <v>#NAME?</v>
      </c>
      <c r="H30" s="10" t="s">
        <v>3</v>
      </c>
      <c r="I30" s="9" t="s">
        <v>26</v>
      </c>
      <c r="J30" s="12">
        <v>2012</v>
      </c>
      <c r="K30" s="15" t="s">
        <v>79</v>
      </c>
      <c r="L30" s="10" t="s">
        <v>86</v>
      </c>
    </row>
    <row r="31" spans="1:12" ht="15.75" customHeight="1" x14ac:dyDescent="0.25">
      <c r="A31" s="8" t="s">
        <v>45</v>
      </c>
      <c r="B31" s="10" t="s">
        <v>46</v>
      </c>
      <c r="C31" s="10" t="s">
        <v>21</v>
      </c>
      <c r="D31" s="11">
        <v>0.1</v>
      </c>
      <c r="E31" s="12">
        <v>0.01</v>
      </c>
      <c r="F31" s="9" t="s">
        <v>83</v>
      </c>
      <c r="G31" s="10" t="e">
        <f ca="1">CONCAT('BD-Artículos'!$B31,'BD-Artículos'!$D31)</f>
        <v>#NAME?</v>
      </c>
      <c r="H31" s="10" t="s">
        <v>3</v>
      </c>
      <c r="I31" s="9" t="s">
        <v>26</v>
      </c>
      <c r="J31" s="12">
        <v>2012</v>
      </c>
      <c r="K31" s="15" t="s">
        <v>79</v>
      </c>
      <c r="L31" s="10" t="s">
        <v>86</v>
      </c>
    </row>
    <row r="32" spans="1:12" ht="15.75" customHeight="1" x14ac:dyDescent="0.25">
      <c r="A32" s="8" t="s">
        <v>45</v>
      </c>
      <c r="B32" s="10" t="s">
        <v>46</v>
      </c>
      <c r="C32" s="10" t="s">
        <v>21</v>
      </c>
      <c r="D32" s="19">
        <v>9</v>
      </c>
      <c r="E32" s="20">
        <v>0.05</v>
      </c>
      <c r="F32" s="10" t="s">
        <v>29</v>
      </c>
      <c r="G32" s="10" t="e">
        <f ca="1">CONCAT('BD-Artículos'!$B32,'BD-Artículos'!$D32)</f>
        <v>#NAME?</v>
      </c>
      <c r="H32" s="10" t="s">
        <v>3</v>
      </c>
      <c r="I32" s="9" t="s">
        <v>26</v>
      </c>
      <c r="J32" s="12">
        <v>2010</v>
      </c>
      <c r="K32" s="12" t="s">
        <v>49</v>
      </c>
      <c r="L32" s="14" t="s">
        <v>89</v>
      </c>
    </row>
    <row r="33" spans="1:12" ht="15.75" customHeight="1" x14ac:dyDescent="0.25">
      <c r="A33" s="8" t="s">
        <v>45</v>
      </c>
      <c r="B33" s="10" t="s">
        <v>46</v>
      </c>
      <c r="C33" s="10" t="s">
        <v>21</v>
      </c>
      <c r="D33" s="19">
        <v>0.7</v>
      </c>
      <c r="E33" s="20">
        <v>0.05</v>
      </c>
      <c r="F33" s="10" t="s">
        <v>90</v>
      </c>
      <c r="G33" s="10" t="e">
        <f ca="1">CONCAT('BD-Artículos'!$B33,'BD-Artículos'!$D33)</f>
        <v>#NAME?</v>
      </c>
      <c r="H33" s="10" t="s">
        <v>3</v>
      </c>
      <c r="I33" s="9" t="s">
        <v>26</v>
      </c>
      <c r="J33" s="12">
        <v>2010</v>
      </c>
      <c r="K33" s="12" t="s">
        <v>49</v>
      </c>
      <c r="L33" s="14" t="s">
        <v>89</v>
      </c>
    </row>
    <row r="34" spans="1:12" ht="15.75" customHeight="1" x14ac:dyDescent="0.25">
      <c r="A34" s="8" t="s">
        <v>45</v>
      </c>
      <c r="B34" s="10" t="s">
        <v>46</v>
      </c>
      <c r="C34" s="10" t="s">
        <v>21</v>
      </c>
      <c r="D34" s="19">
        <v>0.7</v>
      </c>
      <c r="E34" s="20">
        <v>0.05</v>
      </c>
      <c r="F34" s="10" t="s">
        <v>92</v>
      </c>
      <c r="G34" s="10" t="e">
        <f ca="1">CONCAT('BD-Artículos'!$B34,'BD-Artículos'!$D34)</f>
        <v>#NAME?</v>
      </c>
      <c r="H34" s="10" t="s">
        <v>3</v>
      </c>
      <c r="I34" s="9" t="s">
        <v>26</v>
      </c>
      <c r="J34" s="12">
        <v>2010</v>
      </c>
      <c r="K34" s="12" t="s">
        <v>49</v>
      </c>
      <c r="L34" s="14" t="s">
        <v>89</v>
      </c>
    </row>
    <row r="35" spans="1:12" ht="15.75" customHeight="1" x14ac:dyDescent="0.25">
      <c r="A35" s="8" t="s">
        <v>45</v>
      </c>
      <c r="B35" s="21" t="s">
        <v>46</v>
      </c>
      <c r="C35" s="10" t="s">
        <v>21</v>
      </c>
      <c r="D35" s="19">
        <v>0.5</v>
      </c>
      <c r="E35" s="20">
        <v>0.05</v>
      </c>
      <c r="F35" s="10" t="s">
        <v>92</v>
      </c>
      <c r="G35" s="10" t="e">
        <f ca="1">CONCAT('BD-Artículos'!$B35,'BD-Artículos'!$D35)</f>
        <v>#NAME?</v>
      </c>
      <c r="H35" s="10" t="s">
        <v>3</v>
      </c>
      <c r="I35" s="9" t="s">
        <v>26</v>
      </c>
      <c r="J35" s="12">
        <v>2009</v>
      </c>
      <c r="K35" s="20" t="s">
        <v>27</v>
      </c>
      <c r="L35" s="14" t="s">
        <v>89</v>
      </c>
    </row>
    <row r="36" spans="1:12" ht="15.75" customHeight="1" x14ac:dyDescent="0.25">
      <c r="A36" s="8" t="s">
        <v>45</v>
      </c>
      <c r="B36" s="10" t="s">
        <v>46</v>
      </c>
      <c r="C36" s="10" t="s">
        <v>21</v>
      </c>
      <c r="D36" s="19">
        <v>0.4</v>
      </c>
      <c r="E36" s="20">
        <v>0.05</v>
      </c>
      <c r="F36" s="10" t="s">
        <v>34</v>
      </c>
      <c r="G36" s="10" t="e">
        <f ca="1">CONCAT('BD-Artículos'!$B36,'BD-Artículos'!$D36)</f>
        <v>#NAME?</v>
      </c>
      <c r="H36" s="10" t="s">
        <v>3</v>
      </c>
      <c r="I36" s="9" t="s">
        <v>26</v>
      </c>
      <c r="J36" s="12">
        <v>2010</v>
      </c>
      <c r="K36" s="12" t="s">
        <v>49</v>
      </c>
      <c r="L36" s="14" t="s">
        <v>89</v>
      </c>
    </row>
    <row r="37" spans="1:12" ht="15.75" customHeight="1" x14ac:dyDescent="0.25">
      <c r="A37" s="8" t="s">
        <v>45</v>
      </c>
      <c r="B37" s="21" t="s">
        <v>46</v>
      </c>
      <c r="C37" s="10" t="s">
        <v>21</v>
      </c>
      <c r="D37" s="19">
        <v>0.2</v>
      </c>
      <c r="E37" s="20">
        <v>0.05</v>
      </c>
      <c r="F37" s="10" t="s">
        <v>90</v>
      </c>
      <c r="G37" s="10" t="e">
        <f ca="1">CONCAT('BD-Artículos'!$B37,'BD-Artículos'!$D37)</f>
        <v>#NAME?</v>
      </c>
      <c r="H37" s="10" t="s">
        <v>3</v>
      </c>
      <c r="I37" s="9" t="s">
        <v>26</v>
      </c>
      <c r="J37" s="12">
        <v>2009</v>
      </c>
      <c r="K37" s="20" t="s">
        <v>31</v>
      </c>
      <c r="L37" s="14" t="s">
        <v>89</v>
      </c>
    </row>
    <row r="38" spans="1:12" ht="15.75" customHeight="1" x14ac:dyDescent="0.25">
      <c r="A38" s="8" t="s">
        <v>45</v>
      </c>
      <c r="B38" s="21" t="s">
        <v>46</v>
      </c>
      <c r="C38" s="10" t="s">
        <v>21</v>
      </c>
      <c r="D38" s="19">
        <v>0.2</v>
      </c>
      <c r="E38" s="20">
        <v>0.05</v>
      </c>
      <c r="F38" s="10" t="s">
        <v>90</v>
      </c>
      <c r="G38" s="10" t="e">
        <f ca="1">CONCAT('BD-Artículos'!$B38,'BD-Artículos'!$D38)</f>
        <v>#NAME?</v>
      </c>
      <c r="H38" s="10" t="s">
        <v>3</v>
      </c>
      <c r="I38" s="9" t="s">
        <v>26</v>
      </c>
      <c r="J38" s="12">
        <v>2009</v>
      </c>
      <c r="K38" s="20" t="s">
        <v>27</v>
      </c>
      <c r="L38" s="14" t="s">
        <v>89</v>
      </c>
    </row>
    <row r="39" spans="1:12" ht="15.75" customHeight="1" x14ac:dyDescent="0.25">
      <c r="A39" s="8" t="s">
        <v>45</v>
      </c>
      <c r="B39" s="21" t="s">
        <v>46</v>
      </c>
      <c r="C39" s="10" t="s">
        <v>21</v>
      </c>
      <c r="D39" s="19">
        <v>0.2</v>
      </c>
      <c r="E39" s="20">
        <v>0.05</v>
      </c>
      <c r="F39" s="10" t="s">
        <v>34</v>
      </c>
      <c r="G39" s="10" t="e">
        <f ca="1">CONCAT('BD-Artículos'!$B39,'BD-Artículos'!$D39)</f>
        <v>#NAME?</v>
      </c>
      <c r="H39" s="10" t="s">
        <v>3</v>
      </c>
      <c r="I39" s="9" t="s">
        <v>26</v>
      </c>
      <c r="J39" s="12">
        <v>2009</v>
      </c>
      <c r="K39" s="20" t="s">
        <v>31</v>
      </c>
      <c r="L39" s="14" t="s">
        <v>89</v>
      </c>
    </row>
    <row r="40" spans="1:12" ht="15.75" customHeight="1" x14ac:dyDescent="0.25">
      <c r="A40" s="8" t="s">
        <v>45</v>
      </c>
      <c r="B40" s="21" t="s">
        <v>46</v>
      </c>
      <c r="C40" s="10" t="s">
        <v>21</v>
      </c>
      <c r="D40" s="19">
        <v>0.2</v>
      </c>
      <c r="E40" s="20">
        <v>0.05</v>
      </c>
      <c r="F40" s="10" t="s">
        <v>34</v>
      </c>
      <c r="G40" s="10" t="e">
        <f ca="1">CONCAT('BD-Artículos'!$B40,'BD-Artículos'!$D40)</f>
        <v>#NAME?</v>
      </c>
      <c r="H40" s="10" t="s">
        <v>3</v>
      </c>
      <c r="I40" s="9" t="s">
        <v>26</v>
      </c>
      <c r="J40" s="12">
        <v>2009</v>
      </c>
      <c r="K40" s="20" t="s">
        <v>27</v>
      </c>
      <c r="L40" s="14" t="s">
        <v>89</v>
      </c>
    </row>
    <row r="41" spans="1:12" ht="15.75" customHeight="1" x14ac:dyDescent="0.25">
      <c r="A41" s="8" t="s">
        <v>45</v>
      </c>
      <c r="B41" s="21" t="s">
        <v>46</v>
      </c>
      <c r="C41" s="10" t="s">
        <v>21</v>
      </c>
      <c r="D41" s="19">
        <v>0.1</v>
      </c>
      <c r="E41" s="20">
        <v>0.05</v>
      </c>
      <c r="F41" s="10" t="s">
        <v>90</v>
      </c>
      <c r="G41" s="10" t="e">
        <f ca="1">CONCAT('BD-Artículos'!$B41,'BD-Artículos'!$D41)</f>
        <v>#NAME?</v>
      </c>
      <c r="H41" s="10" t="s">
        <v>3</v>
      </c>
      <c r="I41" s="9" t="s">
        <v>26</v>
      </c>
      <c r="J41" s="12">
        <v>2010</v>
      </c>
      <c r="K41" s="12" t="s">
        <v>27</v>
      </c>
      <c r="L41" s="14" t="s">
        <v>89</v>
      </c>
    </row>
    <row r="42" spans="1:12" ht="15.75" customHeight="1" x14ac:dyDescent="0.25">
      <c r="A42" s="8" t="s">
        <v>45</v>
      </c>
      <c r="B42" s="21" t="s">
        <v>46</v>
      </c>
      <c r="C42" s="10" t="s">
        <v>21</v>
      </c>
      <c r="D42" s="19">
        <v>0.1</v>
      </c>
      <c r="E42" s="20">
        <v>0.05</v>
      </c>
      <c r="F42" s="10" t="s">
        <v>34</v>
      </c>
      <c r="G42" s="10" t="e">
        <f ca="1">CONCAT('BD-Artículos'!$B42,'BD-Artículos'!$D42)</f>
        <v>#NAME?</v>
      </c>
      <c r="H42" s="10" t="s">
        <v>3</v>
      </c>
      <c r="I42" s="9" t="s">
        <v>26</v>
      </c>
      <c r="J42" s="12">
        <v>2010</v>
      </c>
      <c r="K42" s="12" t="s">
        <v>27</v>
      </c>
      <c r="L42" s="14" t="s">
        <v>89</v>
      </c>
    </row>
    <row r="43" spans="1:12" ht="15.75" customHeight="1" x14ac:dyDescent="0.25">
      <c r="A43" s="8" t="s">
        <v>45</v>
      </c>
      <c r="B43" s="21" t="s">
        <v>46</v>
      </c>
      <c r="C43" s="10" t="s">
        <v>21</v>
      </c>
      <c r="D43" s="19">
        <v>0.1</v>
      </c>
      <c r="E43" s="20">
        <v>0.05</v>
      </c>
      <c r="F43" s="10" t="s">
        <v>92</v>
      </c>
      <c r="G43" s="10" t="e">
        <f ca="1">CONCAT('BD-Artículos'!$B43,'BD-Artículos'!$D43)</f>
        <v>#NAME?</v>
      </c>
      <c r="H43" s="10" t="s">
        <v>3</v>
      </c>
      <c r="I43" s="9" t="s">
        <v>26</v>
      </c>
      <c r="J43" s="12">
        <v>2009</v>
      </c>
      <c r="K43" s="20" t="s">
        <v>31</v>
      </c>
      <c r="L43" s="14" t="s">
        <v>89</v>
      </c>
    </row>
    <row r="44" spans="1:12" ht="15.75" customHeight="1" x14ac:dyDescent="0.25">
      <c r="A44" s="8" t="s">
        <v>45</v>
      </c>
      <c r="B44" s="21" t="s">
        <v>46</v>
      </c>
      <c r="C44" s="10" t="s">
        <v>21</v>
      </c>
      <c r="D44" s="19">
        <v>0.1</v>
      </c>
      <c r="E44" s="20">
        <v>0.05</v>
      </c>
      <c r="F44" s="10" t="s">
        <v>29</v>
      </c>
      <c r="G44" s="10" t="e">
        <f ca="1">CONCAT('BD-Artículos'!$B44,'BD-Artículos'!$D44)</f>
        <v>#NAME?</v>
      </c>
      <c r="H44" s="10" t="s">
        <v>3</v>
      </c>
      <c r="I44" s="9" t="s">
        <v>26</v>
      </c>
      <c r="J44" s="12">
        <v>2009</v>
      </c>
      <c r="K44" s="20" t="s">
        <v>27</v>
      </c>
      <c r="L44" s="14" t="s">
        <v>89</v>
      </c>
    </row>
    <row r="45" spans="1:12" ht="15.75" customHeight="1" x14ac:dyDescent="0.25">
      <c r="A45" s="8" t="s">
        <v>45</v>
      </c>
      <c r="B45" s="10" t="s">
        <v>46</v>
      </c>
      <c r="C45" s="10" t="s">
        <v>21</v>
      </c>
      <c r="D45" s="11">
        <v>0.2</v>
      </c>
      <c r="E45" s="12">
        <v>0.05</v>
      </c>
      <c r="F45" s="9" t="s">
        <v>83</v>
      </c>
      <c r="G45" s="10" t="e">
        <f ca="1">CONCAT('BD-Artículos'!$B45,'BD-Artículos'!$D45)</f>
        <v>#NAME?</v>
      </c>
      <c r="H45" s="10" t="s">
        <v>3</v>
      </c>
      <c r="I45" s="9" t="s">
        <v>26</v>
      </c>
      <c r="J45" s="12">
        <v>2010</v>
      </c>
      <c r="K45" s="15" t="s">
        <v>60</v>
      </c>
      <c r="L45" s="10" t="s">
        <v>50</v>
      </c>
    </row>
    <row r="46" spans="1:12" ht="15.75" customHeight="1" x14ac:dyDescent="0.25">
      <c r="A46" s="8" t="s">
        <v>45</v>
      </c>
      <c r="B46" s="10" t="s">
        <v>46</v>
      </c>
      <c r="C46" s="10" t="s">
        <v>21</v>
      </c>
      <c r="D46" s="11">
        <v>0.19</v>
      </c>
      <c r="E46" s="12">
        <v>0.05</v>
      </c>
      <c r="F46" s="9" t="s">
        <v>76</v>
      </c>
      <c r="G46" s="10" t="e">
        <f ca="1">CONCAT('BD-Artículos'!$B46,'BD-Artículos'!$D46)</f>
        <v>#NAME?</v>
      </c>
      <c r="H46" s="10" t="s">
        <v>3</v>
      </c>
      <c r="I46" s="9" t="s">
        <v>26</v>
      </c>
      <c r="J46" s="12">
        <v>2010</v>
      </c>
      <c r="K46" s="15" t="s">
        <v>31</v>
      </c>
      <c r="L46" s="10" t="s">
        <v>50</v>
      </c>
    </row>
    <row r="47" spans="1:12" ht="15.75" customHeight="1" x14ac:dyDescent="0.25">
      <c r="A47" s="8" t="s">
        <v>45</v>
      </c>
      <c r="B47" s="10" t="s">
        <v>46</v>
      </c>
      <c r="C47" s="10" t="s">
        <v>21</v>
      </c>
      <c r="D47" s="11">
        <v>0.05</v>
      </c>
      <c r="E47" s="12">
        <v>0.05</v>
      </c>
      <c r="F47" s="9" t="s">
        <v>76</v>
      </c>
      <c r="G47" s="10" t="e">
        <f ca="1">CONCAT('BD-Artículos'!$B47,'BD-Artículos'!$D47)</f>
        <v>#NAME?</v>
      </c>
      <c r="H47" s="10" t="s">
        <v>3</v>
      </c>
      <c r="I47" s="9" t="s">
        <v>26</v>
      </c>
      <c r="J47" s="12">
        <v>2011</v>
      </c>
      <c r="K47" s="15" t="s">
        <v>60</v>
      </c>
      <c r="L47" s="10" t="s">
        <v>50</v>
      </c>
    </row>
    <row r="48" spans="1:12" ht="15.75" customHeight="1" x14ac:dyDescent="0.25">
      <c r="A48" s="8" t="s">
        <v>45</v>
      </c>
      <c r="B48" s="10" t="s">
        <v>46</v>
      </c>
      <c r="C48" s="10" t="s">
        <v>21</v>
      </c>
      <c r="D48" s="11">
        <v>0.08</v>
      </c>
      <c r="E48" s="12">
        <v>0.05</v>
      </c>
      <c r="F48" s="9" t="s">
        <v>78</v>
      </c>
      <c r="G48" s="10" t="e">
        <f ca="1">CONCAT('BD-Artículos'!$B48,'BD-Artículos'!$D48)</f>
        <v>#NAME?</v>
      </c>
      <c r="H48" s="10" t="s">
        <v>3</v>
      </c>
      <c r="I48" s="9" t="s">
        <v>26</v>
      </c>
      <c r="J48" s="12">
        <v>2012</v>
      </c>
      <c r="K48" s="15" t="s">
        <v>79</v>
      </c>
      <c r="L48" s="10" t="s">
        <v>80</v>
      </c>
    </row>
    <row r="49" spans="1:12" ht="15.75" customHeight="1" x14ac:dyDescent="0.25">
      <c r="A49" s="8" t="s">
        <v>45</v>
      </c>
      <c r="B49" s="10" t="s">
        <v>46</v>
      </c>
      <c r="C49" s="10" t="s">
        <v>21</v>
      </c>
      <c r="D49" s="11">
        <v>2.2000000000000002</v>
      </c>
      <c r="E49" s="12">
        <v>0.05</v>
      </c>
      <c r="F49" s="9" t="s">
        <v>83</v>
      </c>
      <c r="G49" s="10" t="e">
        <f ca="1">CONCAT('BD-Artículos'!$B49,'BD-Artículos'!$D49)</f>
        <v>#NAME?</v>
      </c>
      <c r="H49" s="10" t="s">
        <v>3</v>
      </c>
      <c r="I49" s="9" t="s">
        <v>26</v>
      </c>
      <c r="J49" s="12">
        <v>2012</v>
      </c>
      <c r="K49" s="15" t="s">
        <v>103</v>
      </c>
      <c r="L49" s="10" t="s">
        <v>84</v>
      </c>
    </row>
    <row r="50" spans="1:12" ht="15.75" customHeight="1" x14ac:dyDescent="0.25">
      <c r="A50" s="8" t="s">
        <v>45</v>
      </c>
      <c r="B50" s="10" t="s">
        <v>46</v>
      </c>
      <c r="C50" s="10" t="s">
        <v>21</v>
      </c>
      <c r="D50" s="11">
        <v>0.8</v>
      </c>
      <c r="E50" s="12">
        <v>0.05</v>
      </c>
      <c r="F50" s="9" t="s">
        <v>78</v>
      </c>
      <c r="G50" s="10" t="e">
        <f ca="1">CONCAT('BD-Artículos'!$B50,'BD-Artículos'!$D50)</f>
        <v>#NAME?</v>
      </c>
      <c r="H50" s="10" t="s">
        <v>3</v>
      </c>
      <c r="I50" s="9" t="s">
        <v>26</v>
      </c>
      <c r="J50" s="12">
        <v>2012</v>
      </c>
      <c r="K50" s="15" t="s">
        <v>103</v>
      </c>
      <c r="L50" s="10" t="s">
        <v>84</v>
      </c>
    </row>
    <row r="51" spans="1:12" ht="15.75" customHeight="1" x14ac:dyDescent="0.25">
      <c r="A51" s="8" t="s">
        <v>45</v>
      </c>
      <c r="B51" s="10" t="s">
        <v>46</v>
      </c>
      <c r="C51" s="10" t="s">
        <v>21</v>
      </c>
      <c r="D51" s="11">
        <v>0.21</v>
      </c>
      <c r="E51" s="12">
        <v>0.05</v>
      </c>
      <c r="F51" s="9" t="s">
        <v>105</v>
      </c>
      <c r="G51" s="10" t="e">
        <f ca="1">CONCAT('BD-Artículos'!$B51,'BD-Artículos'!$D51)</f>
        <v>#NAME?</v>
      </c>
      <c r="H51" s="10" t="s">
        <v>3</v>
      </c>
      <c r="I51" s="9" t="s">
        <v>26</v>
      </c>
      <c r="J51" s="12">
        <v>2012</v>
      </c>
      <c r="K51" s="15" t="s">
        <v>27</v>
      </c>
      <c r="L51" s="10" t="s">
        <v>84</v>
      </c>
    </row>
    <row r="52" spans="1:12" ht="15.75" customHeight="1" x14ac:dyDescent="0.25">
      <c r="A52" s="8" t="s">
        <v>45</v>
      </c>
      <c r="B52" s="10" t="s">
        <v>46</v>
      </c>
      <c r="C52" s="10" t="s">
        <v>21</v>
      </c>
      <c r="D52" s="11">
        <v>0.15</v>
      </c>
      <c r="E52" s="12">
        <v>0.05</v>
      </c>
      <c r="F52" s="9" t="s">
        <v>83</v>
      </c>
      <c r="G52" s="10" t="e">
        <f ca="1">CONCAT('BD-Artículos'!$B52,'BD-Artículos'!$D52)</f>
        <v>#NAME?</v>
      </c>
      <c r="H52" s="10" t="s">
        <v>3</v>
      </c>
      <c r="I52" s="9" t="s">
        <v>26</v>
      </c>
      <c r="J52" s="12">
        <v>2011</v>
      </c>
      <c r="K52" s="15" t="s">
        <v>69</v>
      </c>
      <c r="L52" s="10" t="s">
        <v>84</v>
      </c>
    </row>
    <row r="53" spans="1:12" ht="15.75" customHeight="1" x14ac:dyDescent="0.25">
      <c r="A53" s="8" t="s">
        <v>45</v>
      </c>
      <c r="B53" s="10" t="s">
        <v>46</v>
      </c>
      <c r="C53" s="10" t="s">
        <v>21</v>
      </c>
      <c r="D53" s="11">
        <v>0.15</v>
      </c>
      <c r="E53" s="12">
        <v>0.05</v>
      </c>
      <c r="F53" s="9" t="s">
        <v>83</v>
      </c>
      <c r="G53" s="10" t="e">
        <f ca="1">CONCAT('BD-Artículos'!$B53,'BD-Artículos'!$D53)</f>
        <v>#NAME?</v>
      </c>
      <c r="H53" s="10" t="s">
        <v>3</v>
      </c>
      <c r="I53" s="9" t="s">
        <v>26</v>
      </c>
      <c r="J53" s="12">
        <v>2012</v>
      </c>
      <c r="K53" s="15" t="s">
        <v>64</v>
      </c>
      <c r="L53" s="10" t="s">
        <v>84</v>
      </c>
    </row>
    <row r="54" spans="1:12" ht="15.75" customHeight="1" x14ac:dyDescent="0.25">
      <c r="A54" s="8" t="s">
        <v>45</v>
      </c>
      <c r="B54" s="10" t="s">
        <v>46</v>
      </c>
      <c r="C54" s="10" t="s">
        <v>21</v>
      </c>
      <c r="D54" s="11">
        <v>0.08</v>
      </c>
      <c r="E54" s="12">
        <v>0.05</v>
      </c>
      <c r="F54" s="9" t="s">
        <v>83</v>
      </c>
      <c r="G54" s="10" t="e">
        <f ca="1">CONCAT('BD-Artículos'!$B54,'BD-Artículos'!$D54)</f>
        <v>#NAME?</v>
      </c>
      <c r="H54" s="10" t="s">
        <v>3</v>
      </c>
      <c r="I54" s="9" t="s">
        <v>26</v>
      </c>
      <c r="J54" s="12">
        <v>2011</v>
      </c>
      <c r="K54" s="15" t="s">
        <v>103</v>
      </c>
      <c r="L54" s="10" t="s">
        <v>84</v>
      </c>
    </row>
    <row r="55" spans="1:12" ht="15.75" customHeight="1" x14ac:dyDescent="0.25">
      <c r="A55" s="8" t="s">
        <v>45</v>
      </c>
      <c r="B55" s="10" t="s">
        <v>46</v>
      </c>
      <c r="C55" s="10" t="s">
        <v>21</v>
      </c>
      <c r="D55" s="11">
        <v>7.0823285176509251E-2</v>
      </c>
      <c r="E55" s="12">
        <v>0.05</v>
      </c>
      <c r="F55" s="9" t="s">
        <v>83</v>
      </c>
      <c r="G55" s="10" t="e">
        <f ca="1">CONCAT('BD-Artículos'!$B55,'BD-Artículos'!$D55)</f>
        <v>#NAME?</v>
      </c>
      <c r="H55" s="10" t="s">
        <v>3</v>
      </c>
      <c r="I55" s="9" t="s">
        <v>26</v>
      </c>
      <c r="J55" s="12">
        <v>2012</v>
      </c>
      <c r="K55" s="15" t="s">
        <v>107</v>
      </c>
      <c r="L55" s="10" t="s">
        <v>84</v>
      </c>
    </row>
    <row r="56" spans="1:12" ht="15.75" customHeight="1" x14ac:dyDescent="0.25">
      <c r="A56" s="8" t="s">
        <v>45</v>
      </c>
      <c r="B56" s="10" t="s">
        <v>46</v>
      </c>
      <c r="C56" s="10" t="s">
        <v>21</v>
      </c>
      <c r="D56" s="11">
        <v>7.0000000000000007E-2</v>
      </c>
      <c r="E56" s="12">
        <v>0.05</v>
      </c>
      <c r="F56" s="9" t="s">
        <v>78</v>
      </c>
      <c r="G56" s="10" t="e">
        <f ca="1">CONCAT('BD-Artículos'!$B56,'BD-Artículos'!$D56)</f>
        <v>#NAME?</v>
      </c>
      <c r="H56" s="10" t="s">
        <v>3</v>
      </c>
      <c r="I56" s="9" t="s">
        <v>26</v>
      </c>
      <c r="J56" s="12">
        <v>2011</v>
      </c>
      <c r="K56" s="15" t="s">
        <v>103</v>
      </c>
      <c r="L56" s="10" t="s">
        <v>84</v>
      </c>
    </row>
    <row r="57" spans="1:12" ht="15.75" customHeight="1" x14ac:dyDescent="0.25">
      <c r="A57" s="8" t="s">
        <v>45</v>
      </c>
      <c r="B57" s="10" t="s">
        <v>46</v>
      </c>
      <c r="C57" s="10" t="s">
        <v>21</v>
      </c>
      <c r="D57" s="11">
        <v>0.13</v>
      </c>
      <c r="E57" s="12">
        <v>0.05</v>
      </c>
      <c r="F57" s="9" t="s">
        <v>83</v>
      </c>
      <c r="G57" s="10" t="e">
        <f ca="1">CONCAT('BD-Artículos'!$B57,'BD-Artículos'!$D57)</f>
        <v>#NAME?</v>
      </c>
      <c r="H57" s="10" t="s">
        <v>3</v>
      </c>
      <c r="I57" s="9" t="s">
        <v>26</v>
      </c>
      <c r="J57" s="12">
        <v>2012</v>
      </c>
      <c r="K57" s="15" t="s">
        <v>79</v>
      </c>
      <c r="L57" s="10" t="s">
        <v>86</v>
      </c>
    </row>
    <row r="58" spans="1:12" ht="15.75" customHeight="1" x14ac:dyDescent="0.25">
      <c r="A58" s="8" t="s">
        <v>45</v>
      </c>
      <c r="B58" s="10" t="s">
        <v>46</v>
      </c>
      <c r="C58" s="10" t="s">
        <v>21</v>
      </c>
      <c r="D58" s="11">
        <v>0.08</v>
      </c>
      <c r="E58" s="12">
        <v>0.05</v>
      </c>
      <c r="F58" s="9" t="s">
        <v>83</v>
      </c>
      <c r="G58" s="10" t="e">
        <f ca="1">CONCAT('BD-Artículos'!$B58,'BD-Artículos'!$D58)</f>
        <v>#NAME?</v>
      </c>
      <c r="H58" s="10" t="s">
        <v>3</v>
      </c>
      <c r="I58" s="9" t="s">
        <v>26</v>
      </c>
      <c r="J58" s="12">
        <v>2012</v>
      </c>
      <c r="K58" s="15" t="s">
        <v>27</v>
      </c>
      <c r="L58" s="10" t="s">
        <v>86</v>
      </c>
    </row>
    <row r="59" spans="1:12" ht="15.75" customHeight="1" x14ac:dyDescent="0.25">
      <c r="A59" s="8" t="s">
        <v>45</v>
      </c>
      <c r="B59" s="10" t="s">
        <v>46</v>
      </c>
      <c r="C59" s="10" t="s">
        <v>21</v>
      </c>
      <c r="D59" s="11">
        <v>0.08</v>
      </c>
      <c r="E59" s="12">
        <v>0.05</v>
      </c>
      <c r="F59" s="9" t="s">
        <v>78</v>
      </c>
      <c r="G59" s="10" t="e">
        <f ca="1">CONCAT('BD-Artículos'!$B59,'BD-Artículos'!$D59)</f>
        <v>#NAME?</v>
      </c>
      <c r="H59" s="10" t="s">
        <v>3</v>
      </c>
      <c r="I59" s="9" t="s">
        <v>26</v>
      </c>
      <c r="J59" s="12">
        <v>2011</v>
      </c>
      <c r="K59" s="15" t="s">
        <v>27</v>
      </c>
      <c r="L59" s="10" t="s">
        <v>86</v>
      </c>
    </row>
    <row r="60" spans="1:12" ht="15.75" customHeight="1" x14ac:dyDescent="0.25">
      <c r="A60" s="8" t="s">
        <v>45</v>
      </c>
      <c r="B60" s="10" t="s">
        <v>46</v>
      </c>
      <c r="C60" s="10" t="s">
        <v>21</v>
      </c>
      <c r="D60" s="11">
        <v>7.0000000000000007E-2</v>
      </c>
      <c r="E60" s="12">
        <v>0.05</v>
      </c>
      <c r="F60" s="9" t="s">
        <v>83</v>
      </c>
      <c r="G60" s="10" t="e">
        <f ca="1">CONCAT('BD-Artículos'!$B60,'BD-Artículos'!$D60)</f>
        <v>#NAME?</v>
      </c>
      <c r="H60" s="10" t="s">
        <v>3</v>
      </c>
      <c r="I60" s="9" t="s">
        <v>26</v>
      </c>
      <c r="J60" s="12">
        <v>2011</v>
      </c>
      <c r="K60" s="15" t="s">
        <v>27</v>
      </c>
      <c r="L60" s="10" t="s">
        <v>86</v>
      </c>
    </row>
    <row r="61" spans="1:12" ht="15.75" customHeight="1" x14ac:dyDescent="0.25">
      <c r="A61" s="8" t="s">
        <v>45</v>
      </c>
      <c r="B61" s="10" t="s">
        <v>46</v>
      </c>
      <c r="C61" s="10" t="s">
        <v>21</v>
      </c>
      <c r="D61" s="11">
        <v>0.05</v>
      </c>
      <c r="E61" s="12">
        <v>0.05</v>
      </c>
      <c r="F61" s="9" t="s">
        <v>78</v>
      </c>
      <c r="G61" s="10" t="e">
        <f ca="1">CONCAT('BD-Artículos'!$B61,'BD-Artículos'!$D61)</f>
        <v>#NAME?</v>
      </c>
      <c r="H61" s="10" t="s">
        <v>3</v>
      </c>
      <c r="I61" s="9" t="s">
        <v>26</v>
      </c>
      <c r="J61" s="12">
        <v>2012</v>
      </c>
      <c r="K61" s="15" t="s">
        <v>60</v>
      </c>
      <c r="L61" s="10" t="s">
        <v>86</v>
      </c>
    </row>
    <row r="62" spans="1:12" ht="15.75" customHeight="1" x14ac:dyDescent="0.25">
      <c r="A62" s="8" t="s">
        <v>45</v>
      </c>
      <c r="B62" s="10" t="s">
        <v>46</v>
      </c>
      <c r="C62" s="10" t="s">
        <v>21</v>
      </c>
      <c r="D62" s="11">
        <v>0.04</v>
      </c>
      <c r="E62" s="12">
        <v>0.05</v>
      </c>
      <c r="F62" s="9" t="s">
        <v>83</v>
      </c>
      <c r="G62" s="10" t="e">
        <f ca="1">CONCAT('BD-Artículos'!$B62,'BD-Artículos'!$D62)</f>
        <v>#NAME?</v>
      </c>
      <c r="H62" s="10" t="s">
        <v>3</v>
      </c>
      <c r="I62" s="9" t="s">
        <v>26</v>
      </c>
      <c r="J62" s="12">
        <v>2012</v>
      </c>
      <c r="K62" s="15" t="s">
        <v>60</v>
      </c>
      <c r="L62" s="10" t="s">
        <v>86</v>
      </c>
    </row>
    <row r="63" spans="1:12" ht="15.75" customHeight="1" x14ac:dyDescent="0.25">
      <c r="A63" s="8" t="s">
        <v>45</v>
      </c>
      <c r="B63" s="10" t="s">
        <v>46</v>
      </c>
      <c r="C63" s="10" t="s">
        <v>21</v>
      </c>
      <c r="D63" s="11">
        <v>0.04</v>
      </c>
      <c r="E63" s="12">
        <v>0.05</v>
      </c>
      <c r="F63" s="9" t="s">
        <v>83</v>
      </c>
      <c r="G63" s="10" t="e">
        <f ca="1">CONCAT('BD-Artículos'!$B63,'BD-Artículos'!$D63)</f>
        <v>#NAME?</v>
      </c>
      <c r="H63" s="10" t="s">
        <v>3</v>
      </c>
      <c r="I63" s="9" t="s">
        <v>26</v>
      </c>
      <c r="J63" s="12">
        <v>2012</v>
      </c>
      <c r="K63" s="15" t="s">
        <v>60</v>
      </c>
      <c r="L63" s="10" t="s">
        <v>86</v>
      </c>
    </row>
    <row r="64" spans="1:12" ht="15.75" customHeight="1" x14ac:dyDescent="0.25">
      <c r="A64" s="8" t="s">
        <v>45</v>
      </c>
      <c r="B64" s="10" t="s">
        <v>46</v>
      </c>
      <c r="C64" s="10" t="s">
        <v>21</v>
      </c>
      <c r="D64" s="11">
        <v>0.04</v>
      </c>
      <c r="E64" s="12">
        <v>0.05</v>
      </c>
      <c r="F64" s="9" t="s">
        <v>78</v>
      </c>
      <c r="G64" s="10" t="e">
        <f ca="1">CONCAT('BD-Artículos'!$B64,'BD-Artículos'!$D64)</f>
        <v>#NAME?</v>
      </c>
      <c r="H64" s="10" t="s">
        <v>3</v>
      </c>
      <c r="I64" s="9" t="s">
        <v>26</v>
      </c>
      <c r="J64" s="12">
        <v>2012</v>
      </c>
      <c r="K64" s="15" t="s">
        <v>60</v>
      </c>
      <c r="L64" s="10" t="s">
        <v>86</v>
      </c>
    </row>
    <row r="65" spans="1:12" ht="15.75" customHeight="1" x14ac:dyDescent="0.25">
      <c r="A65" s="8" t="s">
        <v>45</v>
      </c>
      <c r="B65" s="10" t="s">
        <v>46</v>
      </c>
      <c r="C65" s="10" t="s">
        <v>21</v>
      </c>
      <c r="D65" s="11">
        <v>0.04</v>
      </c>
      <c r="E65" s="12">
        <v>0.05</v>
      </c>
      <c r="F65" s="9" t="s">
        <v>78</v>
      </c>
      <c r="G65" s="10" t="e">
        <f ca="1">CONCAT('BD-Artículos'!$B65,'BD-Artículos'!$D65)</f>
        <v>#NAME?</v>
      </c>
      <c r="H65" s="10" t="s">
        <v>3</v>
      </c>
      <c r="I65" s="9" t="s">
        <v>26</v>
      </c>
      <c r="J65" s="12">
        <v>2012</v>
      </c>
      <c r="K65" s="15" t="s">
        <v>27</v>
      </c>
      <c r="L65" s="10" t="s">
        <v>86</v>
      </c>
    </row>
    <row r="66" spans="1:12" ht="15.75" customHeight="1" x14ac:dyDescent="0.25">
      <c r="A66" s="8" t="s">
        <v>45</v>
      </c>
      <c r="B66" s="10" t="s">
        <v>46</v>
      </c>
      <c r="C66" s="10" t="s">
        <v>21</v>
      </c>
      <c r="D66" s="11">
        <v>0.04</v>
      </c>
      <c r="E66" s="12">
        <v>0.05</v>
      </c>
      <c r="F66" s="9" t="s">
        <v>83</v>
      </c>
      <c r="G66" s="10" t="e">
        <f ca="1">CONCAT('BD-Artículos'!$B66,'BD-Artículos'!$D66)</f>
        <v>#NAME?</v>
      </c>
      <c r="H66" s="10" t="s">
        <v>3</v>
      </c>
      <c r="I66" s="9" t="s">
        <v>26</v>
      </c>
      <c r="J66" s="12">
        <v>2011</v>
      </c>
      <c r="K66" s="15" t="s">
        <v>27</v>
      </c>
      <c r="L66" s="10" t="s">
        <v>86</v>
      </c>
    </row>
    <row r="67" spans="1:12" ht="15.75" customHeight="1" x14ac:dyDescent="0.25">
      <c r="A67" s="8" t="s">
        <v>45</v>
      </c>
      <c r="B67" s="10" t="s">
        <v>46</v>
      </c>
      <c r="C67" s="10" t="s">
        <v>21</v>
      </c>
      <c r="D67" s="11">
        <v>0.03</v>
      </c>
      <c r="E67" s="12">
        <v>0.05</v>
      </c>
      <c r="F67" s="9" t="s">
        <v>78</v>
      </c>
      <c r="G67" s="10" t="e">
        <f ca="1">CONCAT('BD-Artículos'!$B67,'BD-Artículos'!$D67)</f>
        <v>#NAME?</v>
      </c>
      <c r="H67" s="10" t="s">
        <v>3</v>
      </c>
      <c r="I67" s="9" t="s">
        <v>26</v>
      </c>
      <c r="J67" s="12">
        <v>2011</v>
      </c>
      <c r="K67" s="15" t="s">
        <v>27</v>
      </c>
      <c r="L67" s="10" t="s">
        <v>86</v>
      </c>
    </row>
    <row r="68" spans="1:12" ht="15.75" customHeight="1" x14ac:dyDescent="0.25">
      <c r="A68" s="8" t="s">
        <v>45</v>
      </c>
      <c r="B68" s="21" t="s">
        <v>46</v>
      </c>
      <c r="C68" s="10" t="s">
        <v>21</v>
      </c>
      <c r="D68" s="11">
        <v>0.78200000000000003</v>
      </c>
      <c r="E68" s="20">
        <v>0.05</v>
      </c>
      <c r="F68" s="10" t="s">
        <v>34</v>
      </c>
      <c r="G68" s="10" t="e">
        <f ca="1">CONCAT('BD-Artículos'!$B68,'BD-Artículos'!$D68)</f>
        <v>#NAME?</v>
      </c>
      <c r="H68" s="10" t="s">
        <v>3</v>
      </c>
      <c r="I68" s="9" t="s">
        <v>26</v>
      </c>
      <c r="J68" s="12" t="s">
        <v>113</v>
      </c>
      <c r="K68" s="12" t="s">
        <v>113</v>
      </c>
      <c r="L68" s="14" t="s">
        <v>114</v>
      </c>
    </row>
    <row r="69" spans="1:12" ht="15.75" customHeight="1" x14ac:dyDescent="0.25">
      <c r="A69" s="8" t="s">
        <v>45</v>
      </c>
      <c r="B69" s="21" t="s">
        <v>46</v>
      </c>
      <c r="C69" s="10" t="s">
        <v>21</v>
      </c>
      <c r="D69" s="11">
        <v>2.6375701931910998E-2</v>
      </c>
      <c r="E69" s="12" t="s">
        <v>24</v>
      </c>
      <c r="F69" s="10" t="s">
        <v>29</v>
      </c>
      <c r="G69" s="10" t="e">
        <f ca="1">CONCAT('BD-Artículos'!$B69,'BD-Artículos'!$D69)</f>
        <v>#NAME?</v>
      </c>
      <c r="H69" s="10" t="s">
        <v>3</v>
      </c>
      <c r="I69" s="9" t="s">
        <v>26</v>
      </c>
      <c r="J69" s="12">
        <v>2009</v>
      </c>
      <c r="K69" s="12" t="s">
        <v>31</v>
      </c>
      <c r="L69" s="14" t="s">
        <v>28</v>
      </c>
    </row>
    <row r="70" spans="1:12" ht="15.75" customHeight="1" x14ac:dyDescent="0.25">
      <c r="A70" s="8" t="s">
        <v>45</v>
      </c>
      <c r="B70" s="21" t="s">
        <v>46</v>
      </c>
      <c r="C70" s="10" t="s">
        <v>21</v>
      </c>
      <c r="D70" s="11">
        <v>1.6027392363730186E-2</v>
      </c>
      <c r="E70" s="12" t="s">
        <v>24</v>
      </c>
      <c r="F70" s="10" t="s">
        <v>33</v>
      </c>
      <c r="G70" s="10" t="e">
        <f ca="1">CONCAT('BD-Artículos'!$B70,'BD-Artículos'!$D70)</f>
        <v>#NAME?</v>
      </c>
      <c r="H70" s="10" t="s">
        <v>3</v>
      </c>
      <c r="I70" s="9" t="s">
        <v>26</v>
      </c>
      <c r="J70" s="12">
        <v>2009</v>
      </c>
      <c r="K70" s="12" t="s">
        <v>27</v>
      </c>
      <c r="L70" s="14" t="s">
        <v>28</v>
      </c>
    </row>
    <row r="71" spans="1:12" ht="15.75" customHeight="1" x14ac:dyDescent="0.25">
      <c r="A71" s="8" t="s">
        <v>45</v>
      </c>
      <c r="B71" s="21" t="s">
        <v>46</v>
      </c>
      <c r="C71" s="10" t="s">
        <v>21</v>
      </c>
      <c r="D71" s="11">
        <v>6.3693374579803863E-3</v>
      </c>
      <c r="E71" s="12" t="s">
        <v>24</v>
      </c>
      <c r="F71" s="10" t="s">
        <v>116</v>
      </c>
      <c r="G71" s="10" t="e">
        <f ca="1">CONCAT('BD-Artículos'!$B71,'BD-Artículos'!$D71)</f>
        <v>#NAME?</v>
      </c>
      <c r="H71" s="10" t="s">
        <v>3</v>
      </c>
      <c r="I71" s="9" t="s">
        <v>26</v>
      </c>
      <c r="J71" s="12">
        <v>2009</v>
      </c>
      <c r="K71" s="12" t="s">
        <v>27</v>
      </c>
      <c r="L71" s="14" t="s">
        <v>28</v>
      </c>
    </row>
    <row r="72" spans="1:12" ht="15.75" customHeight="1" x14ac:dyDescent="0.25">
      <c r="A72" s="8" t="s">
        <v>45</v>
      </c>
      <c r="B72" s="21" t="s">
        <v>46</v>
      </c>
      <c r="C72" s="10" t="s">
        <v>21</v>
      </c>
      <c r="D72" s="11">
        <v>5.6186308140779651E-3</v>
      </c>
      <c r="E72" s="12" t="s">
        <v>24</v>
      </c>
      <c r="F72" s="10" t="s">
        <v>25</v>
      </c>
      <c r="G72" s="10" t="e">
        <f ca="1">CONCAT('BD-Artículos'!$B72,'BD-Artículos'!$D72)</f>
        <v>#NAME?</v>
      </c>
      <c r="H72" s="10" t="s">
        <v>3</v>
      </c>
      <c r="I72" s="9" t="s">
        <v>26</v>
      </c>
      <c r="J72" s="12">
        <v>2009</v>
      </c>
      <c r="K72" s="12" t="s">
        <v>27</v>
      </c>
      <c r="L72" s="14" t="s">
        <v>28</v>
      </c>
    </row>
    <row r="73" spans="1:12" ht="15.75" customHeight="1" x14ac:dyDescent="0.25">
      <c r="A73" s="8" t="s">
        <v>45</v>
      </c>
      <c r="B73" s="10" t="s">
        <v>46</v>
      </c>
      <c r="C73" s="10" t="s">
        <v>21</v>
      </c>
      <c r="D73" s="11">
        <v>0.06</v>
      </c>
      <c r="E73" s="12">
        <v>0.01</v>
      </c>
      <c r="F73" s="9" t="s">
        <v>118</v>
      </c>
      <c r="G73" s="10" t="e">
        <f ca="1">CONCAT('BD-Artículos'!$B73,'BD-Artículos'!$D73)</f>
        <v>#NAME?</v>
      </c>
      <c r="H73" s="10" t="s">
        <v>3</v>
      </c>
      <c r="I73" s="9" t="s">
        <v>120</v>
      </c>
      <c r="J73" s="12">
        <v>2012</v>
      </c>
      <c r="K73" s="12" t="s">
        <v>38</v>
      </c>
      <c r="L73" s="10" t="s">
        <v>84</v>
      </c>
    </row>
    <row r="74" spans="1:12" ht="15.75" customHeight="1" x14ac:dyDescent="0.25">
      <c r="A74" s="8" t="s">
        <v>45</v>
      </c>
      <c r="B74" s="10" t="s">
        <v>46</v>
      </c>
      <c r="C74" s="10" t="s">
        <v>21</v>
      </c>
      <c r="D74" s="11">
        <v>0.31</v>
      </c>
      <c r="E74" s="12">
        <v>0.01</v>
      </c>
      <c r="F74" s="9" t="s">
        <v>118</v>
      </c>
      <c r="G74" s="10" t="e">
        <f ca="1">CONCAT('BD-Artículos'!$B74,'BD-Artículos'!$D74)</f>
        <v>#NAME?</v>
      </c>
      <c r="H74" s="10" t="s">
        <v>3</v>
      </c>
      <c r="I74" s="9" t="s">
        <v>120</v>
      </c>
      <c r="J74" s="12">
        <v>2012</v>
      </c>
      <c r="K74" s="15" t="s">
        <v>79</v>
      </c>
      <c r="L74" s="10" t="s">
        <v>86</v>
      </c>
    </row>
    <row r="75" spans="1:12" ht="15.75" customHeight="1" x14ac:dyDescent="0.25">
      <c r="A75" s="8" t="s">
        <v>45</v>
      </c>
      <c r="B75" s="10" t="s">
        <v>46</v>
      </c>
      <c r="C75" s="10" t="s">
        <v>21</v>
      </c>
      <c r="D75" s="11">
        <v>0.17</v>
      </c>
      <c r="E75" s="12">
        <v>0.01</v>
      </c>
      <c r="F75" s="9" t="s">
        <v>118</v>
      </c>
      <c r="G75" s="10" t="e">
        <f ca="1">CONCAT('BD-Artículos'!$B75,'BD-Artículos'!$D75)</f>
        <v>#NAME?</v>
      </c>
      <c r="H75" s="10" t="s">
        <v>3</v>
      </c>
      <c r="I75" s="9" t="s">
        <v>120</v>
      </c>
      <c r="J75" s="12">
        <v>2012</v>
      </c>
      <c r="K75" s="15" t="s">
        <v>79</v>
      </c>
      <c r="L75" s="10" t="s">
        <v>86</v>
      </c>
    </row>
    <row r="76" spans="1:12" ht="15.75" customHeight="1" x14ac:dyDescent="0.25">
      <c r="A76" s="8" t="s">
        <v>45</v>
      </c>
      <c r="B76" s="10" t="s">
        <v>46</v>
      </c>
      <c r="C76" s="10" t="s">
        <v>21</v>
      </c>
      <c r="D76" s="11">
        <v>2.8</v>
      </c>
      <c r="E76" s="12">
        <v>0.05</v>
      </c>
      <c r="F76" s="9" t="s">
        <v>118</v>
      </c>
      <c r="G76" s="10" t="e">
        <f ca="1">CONCAT('BD-Artículos'!$B76,'BD-Artículos'!$D76)</f>
        <v>#NAME?</v>
      </c>
      <c r="H76" s="10" t="s">
        <v>3</v>
      </c>
      <c r="I76" s="9" t="s">
        <v>120</v>
      </c>
      <c r="J76" s="12">
        <v>2010</v>
      </c>
      <c r="K76" s="15" t="s">
        <v>60</v>
      </c>
      <c r="L76" s="10" t="s">
        <v>50</v>
      </c>
    </row>
    <row r="77" spans="1:12" ht="15.75" customHeight="1" x14ac:dyDescent="0.25">
      <c r="A77" s="8" t="s">
        <v>45</v>
      </c>
      <c r="B77" s="10" t="s">
        <v>46</v>
      </c>
      <c r="C77" s="10" t="s">
        <v>21</v>
      </c>
      <c r="D77" s="11">
        <v>2.2000000000000002</v>
      </c>
      <c r="E77" s="12">
        <v>0.05</v>
      </c>
      <c r="F77" s="9" t="s">
        <v>118</v>
      </c>
      <c r="G77" s="10" t="e">
        <f ca="1">CONCAT('BD-Artículos'!$B77,'BD-Artículos'!$D77)</f>
        <v>#NAME?</v>
      </c>
      <c r="H77" s="10" t="s">
        <v>3</v>
      </c>
      <c r="I77" s="9" t="s">
        <v>120</v>
      </c>
      <c r="J77" s="12">
        <v>2010</v>
      </c>
      <c r="K77" s="15" t="s">
        <v>60</v>
      </c>
      <c r="L77" s="10" t="s">
        <v>50</v>
      </c>
    </row>
    <row r="78" spans="1:12" ht="15.75" customHeight="1" x14ac:dyDescent="0.25">
      <c r="A78" s="8" t="s">
        <v>45</v>
      </c>
      <c r="B78" s="10" t="s">
        <v>46</v>
      </c>
      <c r="C78" s="10" t="s">
        <v>21</v>
      </c>
      <c r="D78" s="11">
        <v>1.1000000000000001</v>
      </c>
      <c r="E78" s="12">
        <v>0.05</v>
      </c>
      <c r="F78" s="9" t="s">
        <v>118</v>
      </c>
      <c r="G78" s="10" t="e">
        <f ca="1">CONCAT('BD-Artículos'!$B78,'BD-Artículos'!$D78)</f>
        <v>#NAME?</v>
      </c>
      <c r="H78" s="10" t="s">
        <v>3</v>
      </c>
      <c r="I78" s="9" t="s">
        <v>120</v>
      </c>
      <c r="J78" s="12">
        <v>2010</v>
      </c>
      <c r="K78" s="15" t="s">
        <v>124</v>
      </c>
      <c r="L78" s="10" t="s">
        <v>50</v>
      </c>
    </row>
    <row r="79" spans="1:12" ht="15.75" customHeight="1" x14ac:dyDescent="0.25">
      <c r="A79" s="8" t="s">
        <v>45</v>
      </c>
      <c r="B79" s="10" t="s">
        <v>46</v>
      </c>
      <c r="C79" s="10" t="s">
        <v>21</v>
      </c>
      <c r="D79" s="11">
        <v>1.0900000000000001</v>
      </c>
      <c r="E79" s="12">
        <v>0.05</v>
      </c>
      <c r="F79" s="9" t="s">
        <v>118</v>
      </c>
      <c r="G79" s="10" t="e">
        <f ca="1">CONCAT('BD-Artículos'!$B79,'BD-Artículos'!$D79)</f>
        <v>#NAME?</v>
      </c>
      <c r="H79" s="10" t="s">
        <v>3</v>
      </c>
      <c r="I79" s="9" t="s">
        <v>120</v>
      </c>
      <c r="J79" s="12">
        <v>2010</v>
      </c>
      <c r="K79" s="15" t="s">
        <v>79</v>
      </c>
      <c r="L79" s="10" t="s">
        <v>50</v>
      </c>
    </row>
    <row r="80" spans="1:12" ht="15.75" customHeight="1" x14ac:dyDescent="0.25">
      <c r="A80" s="8" t="s">
        <v>45</v>
      </c>
      <c r="B80" s="10" t="s">
        <v>46</v>
      </c>
      <c r="C80" s="10" t="s">
        <v>21</v>
      </c>
      <c r="D80" s="11">
        <v>0.95500000000000007</v>
      </c>
      <c r="E80" s="12">
        <v>0.05</v>
      </c>
      <c r="F80" s="9" t="s">
        <v>118</v>
      </c>
      <c r="G80" s="10" t="e">
        <f ca="1">CONCAT('BD-Artículos'!$B80,'BD-Artículos'!$D80)</f>
        <v>#NAME?</v>
      </c>
      <c r="H80" s="10" t="s">
        <v>3</v>
      </c>
      <c r="I80" s="9" t="s">
        <v>120</v>
      </c>
      <c r="J80" s="12">
        <v>2010</v>
      </c>
      <c r="K80" s="15" t="s">
        <v>31</v>
      </c>
      <c r="L80" s="10" t="s">
        <v>50</v>
      </c>
    </row>
    <row r="81" spans="1:12" ht="15.75" customHeight="1" x14ac:dyDescent="0.25">
      <c r="A81" s="8" t="s">
        <v>45</v>
      </c>
      <c r="B81" s="10" t="s">
        <v>46</v>
      </c>
      <c r="C81" s="10" t="s">
        <v>21</v>
      </c>
      <c r="D81" s="11">
        <v>0.76</v>
      </c>
      <c r="E81" s="12">
        <v>0.05</v>
      </c>
      <c r="F81" s="9" t="s">
        <v>118</v>
      </c>
      <c r="G81" s="10" t="e">
        <f ca="1">CONCAT('BD-Artículos'!$B81,'BD-Artículos'!$D81)</f>
        <v>#NAME?</v>
      </c>
      <c r="H81" s="10" t="s">
        <v>3</v>
      </c>
      <c r="I81" s="9" t="s">
        <v>120</v>
      </c>
      <c r="J81" s="12">
        <v>2010</v>
      </c>
      <c r="K81" s="15" t="s">
        <v>124</v>
      </c>
      <c r="L81" s="10" t="s">
        <v>50</v>
      </c>
    </row>
    <row r="82" spans="1:12" ht="15.75" customHeight="1" x14ac:dyDescent="0.25">
      <c r="A82" s="8" t="s">
        <v>45</v>
      </c>
      <c r="B82" s="10" t="s">
        <v>46</v>
      </c>
      <c r="C82" s="10" t="s">
        <v>21</v>
      </c>
      <c r="D82" s="11">
        <v>0.71</v>
      </c>
      <c r="E82" s="12">
        <v>0.05</v>
      </c>
      <c r="F82" s="9" t="s">
        <v>118</v>
      </c>
      <c r="G82" s="10" t="e">
        <f ca="1">CONCAT('BD-Artículos'!$B82,'BD-Artículos'!$D82)</f>
        <v>#NAME?</v>
      </c>
      <c r="H82" s="10" t="s">
        <v>3</v>
      </c>
      <c r="I82" s="9" t="s">
        <v>120</v>
      </c>
      <c r="J82" s="12">
        <v>2010</v>
      </c>
      <c r="K82" s="15" t="s">
        <v>64</v>
      </c>
      <c r="L82" s="10" t="s">
        <v>50</v>
      </c>
    </row>
    <row r="83" spans="1:12" ht="15.75" customHeight="1" x14ac:dyDescent="0.25">
      <c r="A83" s="8" t="s">
        <v>45</v>
      </c>
      <c r="B83" s="10" t="s">
        <v>46</v>
      </c>
      <c r="C83" s="10" t="s">
        <v>21</v>
      </c>
      <c r="D83" s="11">
        <v>0.6</v>
      </c>
      <c r="E83" s="12">
        <v>0.05</v>
      </c>
      <c r="F83" s="9" t="s">
        <v>118</v>
      </c>
      <c r="G83" s="10" t="e">
        <f ca="1">CONCAT('BD-Artículos'!$B83,'BD-Artículos'!$D83)</f>
        <v>#NAME?</v>
      </c>
      <c r="H83" s="10" t="s">
        <v>3</v>
      </c>
      <c r="I83" s="9" t="s">
        <v>120</v>
      </c>
      <c r="J83" s="12">
        <v>2010</v>
      </c>
      <c r="K83" s="15" t="s">
        <v>31</v>
      </c>
      <c r="L83" s="10" t="s">
        <v>50</v>
      </c>
    </row>
    <row r="84" spans="1:12" ht="15.75" customHeight="1" x14ac:dyDescent="0.25">
      <c r="A84" s="8" t="s">
        <v>45</v>
      </c>
      <c r="B84" s="10" t="s">
        <v>46</v>
      </c>
      <c r="C84" s="10" t="s">
        <v>21</v>
      </c>
      <c r="D84" s="11">
        <v>0.6</v>
      </c>
      <c r="E84" s="12">
        <v>0.05</v>
      </c>
      <c r="F84" s="9" t="s">
        <v>118</v>
      </c>
      <c r="G84" s="10" t="e">
        <f ca="1">CONCAT('BD-Artículos'!$B84,'BD-Artículos'!$D84)</f>
        <v>#NAME?</v>
      </c>
      <c r="H84" s="10" t="s">
        <v>3</v>
      </c>
      <c r="I84" s="9" t="s">
        <v>120</v>
      </c>
      <c r="J84" s="12">
        <v>2011</v>
      </c>
      <c r="K84" s="15" t="s">
        <v>60</v>
      </c>
      <c r="L84" s="10" t="s">
        <v>50</v>
      </c>
    </row>
    <row r="85" spans="1:12" ht="15.75" customHeight="1" x14ac:dyDescent="0.25">
      <c r="A85" s="8" t="s">
        <v>45</v>
      </c>
      <c r="B85" s="10" t="s">
        <v>46</v>
      </c>
      <c r="C85" s="10" t="s">
        <v>21</v>
      </c>
      <c r="D85" s="11">
        <v>0.6</v>
      </c>
      <c r="E85" s="12">
        <v>0.05</v>
      </c>
      <c r="F85" s="9" t="s">
        <v>118</v>
      </c>
      <c r="G85" s="10" t="e">
        <f ca="1">CONCAT('BD-Artículos'!$B85,'BD-Artículos'!$D85)</f>
        <v>#NAME?</v>
      </c>
      <c r="H85" s="10" t="s">
        <v>3</v>
      </c>
      <c r="I85" s="9" t="s">
        <v>120</v>
      </c>
      <c r="J85" s="12">
        <v>2011</v>
      </c>
      <c r="K85" s="15" t="s">
        <v>60</v>
      </c>
      <c r="L85" s="10" t="s">
        <v>50</v>
      </c>
    </row>
    <row r="86" spans="1:12" ht="15.75" customHeight="1" x14ac:dyDescent="0.25">
      <c r="A86" s="8" t="s">
        <v>45</v>
      </c>
      <c r="B86" s="10" t="s">
        <v>46</v>
      </c>
      <c r="C86" s="10" t="s">
        <v>21</v>
      </c>
      <c r="D86" s="11">
        <v>0.55000000000000004</v>
      </c>
      <c r="E86" s="12">
        <v>0.05</v>
      </c>
      <c r="F86" s="9" t="s">
        <v>118</v>
      </c>
      <c r="G86" s="10" t="e">
        <f ca="1">CONCAT('BD-Artículos'!$B86,'BD-Artículos'!$D86)</f>
        <v>#NAME?</v>
      </c>
      <c r="H86" s="10" t="s">
        <v>3</v>
      </c>
      <c r="I86" s="9" t="s">
        <v>120</v>
      </c>
      <c r="J86" s="12">
        <v>2010</v>
      </c>
      <c r="K86" s="15" t="s">
        <v>79</v>
      </c>
      <c r="L86" s="10" t="s">
        <v>50</v>
      </c>
    </row>
    <row r="87" spans="1:12" ht="15.75" customHeight="1" x14ac:dyDescent="0.25">
      <c r="A87" s="8" t="s">
        <v>45</v>
      </c>
      <c r="B87" s="10" t="s">
        <v>46</v>
      </c>
      <c r="C87" s="10" t="s">
        <v>21</v>
      </c>
      <c r="D87" s="11">
        <v>0.39</v>
      </c>
      <c r="E87" s="12">
        <v>0.05</v>
      </c>
      <c r="F87" s="9" t="s">
        <v>118</v>
      </c>
      <c r="G87" s="10" t="e">
        <f ca="1">CONCAT('BD-Artículos'!$B87,'BD-Artículos'!$D87)</f>
        <v>#NAME?</v>
      </c>
      <c r="H87" s="10" t="s">
        <v>3</v>
      </c>
      <c r="I87" s="9" t="s">
        <v>120</v>
      </c>
      <c r="J87" s="12">
        <v>2012</v>
      </c>
      <c r="K87" s="15" t="s">
        <v>49</v>
      </c>
      <c r="L87" s="10" t="s">
        <v>50</v>
      </c>
    </row>
    <row r="88" spans="1:12" ht="15.75" customHeight="1" x14ac:dyDescent="0.25">
      <c r="A88" s="8" t="s">
        <v>45</v>
      </c>
      <c r="B88" s="10" t="s">
        <v>46</v>
      </c>
      <c r="C88" s="10" t="s">
        <v>21</v>
      </c>
      <c r="D88" s="11">
        <v>0.36499999999999999</v>
      </c>
      <c r="E88" s="12">
        <v>0.05</v>
      </c>
      <c r="F88" s="9" t="s">
        <v>118</v>
      </c>
      <c r="G88" s="10" t="e">
        <f ca="1">CONCAT('BD-Artículos'!$B88,'BD-Artículos'!$D88)</f>
        <v>#NAME?</v>
      </c>
      <c r="H88" s="10" t="s">
        <v>3</v>
      </c>
      <c r="I88" s="9" t="s">
        <v>120</v>
      </c>
      <c r="J88" s="12">
        <v>2011</v>
      </c>
      <c r="K88" s="15" t="s">
        <v>130</v>
      </c>
      <c r="L88" s="10" t="s">
        <v>50</v>
      </c>
    </row>
    <row r="89" spans="1:12" ht="15.75" customHeight="1" x14ac:dyDescent="0.25">
      <c r="A89" s="8" t="s">
        <v>45</v>
      </c>
      <c r="B89" s="10" t="s">
        <v>46</v>
      </c>
      <c r="C89" s="10" t="s">
        <v>21</v>
      </c>
      <c r="D89" s="11">
        <v>0.28999999999999998</v>
      </c>
      <c r="E89" s="12">
        <v>0.05</v>
      </c>
      <c r="F89" s="9" t="s">
        <v>118</v>
      </c>
      <c r="G89" s="10" t="e">
        <f ca="1">CONCAT('BD-Artículos'!$B89,'BD-Artículos'!$D89)</f>
        <v>#NAME?</v>
      </c>
      <c r="H89" s="10" t="s">
        <v>3</v>
      </c>
      <c r="I89" s="9" t="s">
        <v>120</v>
      </c>
      <c r="J89" s="12">
        <v>2011</v>
      </c>
      <c r="K89" s="15" t="s">
        <v>31</v>
      </c>
      <c r="L89" s="10" t="s">
        <v>50</v>
      </c>
    </row>
    <row r="90" spans="1:12" ht="15.75" customHeight="1" x14ac:dyDescent="0.25">
      <c r="A90" s="8" t="s">
        <v>45</v>
      </c>
      <c r="B90" s="10" t="s">
        <v>46</v>
      </c>
      <c r="C90" s="10" t="s">
        <v>21</v>
      </c>
      <c r="D90" s="11">
        <v>0.27</v>
      </c>
      <c r="E90" s="12">
        <v>0.05</v>
      </c>
      <c r="F90" s="9" t="s">
        <v>118</v>
      </c>
      <c r="G90" s="10" t="e">
        <f ca="1">CONCAT('BD-Artículos'!$B90,'BD-Artículos'!$D90)</f>
        <v>#NAME?</v>
      </c>
      <c r="H90" s="10" t="s">
        <v>3</v>
      </c>
      <c r="I90" s="9" t="s">
        <v>120</v>
      </c>
      <c r="J90" s="12">
        <v>2010</v>
      </c>
      <c r="K90" s="15" t="s">
        <v>124</v>
      </c>
      <c r="L90" s="10" t="s">
        <v>50</v>
      </c>
    </row>
    <row r="91" spans="1:12" ht="15.75" customHeight="1" x14ac:dyDescent="0.25">
      <c r="A91" s="8" t="s">
        <v>45</v>
      </c>
      <c r="B91" s="10" t="s">
        <v>46</v>
      </c>
      <c r="C91" s="10" t="s">
        <v>21</v>
      </c>
      <c r="D91" s="11">
        <v>0.27</v>
      </c>
      <c r="E91" s="12">
        <v>0.05</v>
      </c>
      <c r="F91" s="9" t="s">
        <v>118</v>
      </c>
      <c r="G91" s="10" t="e">
        <f ca="1">CONCAT('BD-Artículos'!$B91,'BD-Artículos'!$D91)</f>
        <v>#NAME?</v>
      </c>
      <c r="H91" s="10" t="s">
        <v>3</v>
      </c>
      <c r="I91" s="9" t="s">
        <v>120</v>
      </c>
      <c r="J91" s="12">
        <v>2011</v>
      </c>
      <c r="K91" s="15" t="s">
        <v>64</v>
      </c>
      <c r="L91" s="10" t="s">
        <v>50</v>
      </c>
    </row>
    <row r="92" spans="1:12" ht="15.75" customHeight="1" x14ac:dyDescent="0.25">
      <c r="A92" s="8" t="s">
        <v>45</v>
      </c>
      <c r="B92" s="10" t="s">
        <v>46</v>
      </c>
      <c r="C92" s="10" t="s">
        <v>21</v>
      </c>
      <c r="D92" s="11">
        <v>0.27</v>
      </c>
      <c r="E92" s="12">
        <v>0.05</v>
      </c>
      <c r="F92" s="9" t="s">
        <v>118</v>
      </c>
      <c r="G92" s="10" t="e">
        <f ca="1">CONCAT('BD-Artículos'!$B92,'BD-Artículos'!$D92)</f>
        <v>#NAME?</v>
      </c>
      <c r="H92" s="10" t="s">
        <v>3</v>
      </c>
      <c r="I92" s="9" t="s">
        <v>120</v>
      </c>
      <c r="J92" s="12">
        <v>2011</v>
      </c>
      <c r="K92" s="15" t="s">
        <v>64</v>
      </c>
      <c r="L92" s="10" t="s">
        <v>50</v>
      </c>
    </row>
    <row r="93" spans="1:12" ht="15.75" customHeight="1" x14ac:dyDescent="0.25">
      <c r="A93" s="8" t="s">
        <v>45</v>
      </c>
      <c r="B93" s="10" t="s">
        <v>46</v>
      </c>
      <c r="C93" s="10" t="s">
        <v>21</v>
      </c>
      <c r="D93" s="11">
        <v>0.23</v>
      </c>
      <c r="E93" s="12">
        <v>0.05</v>
      </c>
      <c r="F93" s="9" t="s">
        <v>118</v>
      </c>
      <c r="G93" s="10" t="e">
        <f ca="1">CONCAT('BD-Artículos'!$B93,'BD-Artículos'!$D93)</f>
        <v>#NAME?</v>
      </c>
      <c r="H93" s="10" t="s">
        <v>3</v>
      </c>
      <c r="I93" s="9" t="s">
        <v>120</v>
      </c>
      <c r="J93" s="12">
        <v>2011</v>
      </c>
      <c r="K93" s="15" t="s">
        <v>64</v>
      </c>
      <c r="L93" s="10" t="s">
        <v>50</v>
      </c>
    </row>
    <row r="94" spans="1:12" ht="15.75" customHeight="1" x14ac:dyDescent="0.25">
      <c r="A94" s="8" t="s">
        <v>45</v>
      </c>
      <c r="B94" s="10" t="s">
        <v>46</v>
      </c>
      <c r="C94" s="10" t="s">
        <v>21</v>
      </c>
      <c r="D94" s="11">
        <v>0.18</v>
      </c>
      <c r="E94" s="12">
        <v>0.05</v>
      </c>
      <c r="F94" s="9" t="s">
        <v>118</v>
      </c>
      <c r="G94" s="10" t="e">
        <f ca="1">CONCAT('BD-Artículos'!$B94,'BD-Artículos'!$D94)</f>
        <v>#NAME?</v>
      </c>
      <c r="H94" s="10" t="s">
        <v>3</v>
      </c>
      <c r="I94" s="9" t="s">
        <v>120</v>
      </c>
      <c r="J94" s="12">
        <v>2011</v>
      </c>
      <c r="K94" s="15" t="s">
        <v>64</v>
      </c>
      <c r="L94" s="10" t="s">
        <v>50</v>
      </c>
    </row>
    <row r="95" spans="1:12" ht="15.75" customHeight="1" x14ac:dyDescent="0.25">
      <c r="A95" s="8" t="s">
        <v>45</v>
      </c>
      <c r="B95" s="10" t="s">
        <v>46</v>
      </c>
      <c r="C95" s="10" t="s">
        <v>21</v>
      </c>
      <c r="D95" s="11">
        <v>0.14000000000000001</v>
      </c>
      <c r="E95" s="12">
        <v>0.05</v>
      </c>
      <c r="F95" s="9" t="s">
        <v>118</v>
      </c>
      <c r="G95" s="10" t="e">
        <f ca="1">CONCAT('BD-Artículos'!$B95,'BD-Artículos'!$D95)</f>
        <v>#NAME?</v>
      </c>
      <c r="H95" s="10" t="s">
        <v>3</v>
      </c>
      <c r="I95" s="9" t="s">
        <v>120</v>
      </c>
      <c r="J95" s="12">
        <v>2009</v>
      </c>
      <c r="K95" s="15" t="s">
        <v>38</v>
      </c>
      <c r="L95" s="10" t="s">
        <v>50</v>
      </c>
    </row>
    <row r="96" spans="1:12" ht="15.75" customHeight="1" x14ac:dyDescent="0.25">
      <c r="A96" s="8" t="s">
        <v>45</v>
      </c>
      <c r="B96" s="10" t="s">
        <v>46</v>
      </c>
      <c r="C96" s="10" t="s">
        <v>21</v>
      </c>
      <c r="D96" s="11">
        <v>0.13500000000000001</v>
      </c>
      <c r="E96" s="12">
        <v>0.05</v>
      </c>
      <c r="F96" s="9" t="s">
        <v>118</v>
      </c>
      <c r="G96" s="10" t="e">
        <f ca="1">CONCAT('BD-Artículos'!$B96,'BD-Artículos'!$D96)</f>
        <v>#NAME?</v>
      </c>
      <c r="H96" s="10" t="s">
        <v>3</v>
      </c>
      <c r="I96" s="9" t="s">
        <v>120</v>
      </c>
      <c r="J96" s="12">
        <v>2011</v>
      </c>
      <c r="K96" s="15" t="s">
        <v>130</v>
      </c>
      <c r="L96" s="10" t="s">
        <v>50</v>
      </c>
    </row>
    <row r="97" spans="1:12" ht="15.75" customHeight="1" x14ac:dyDescent="0.25">
      <c r="A97" s="8" t="s">
        <v>45</v>
      </c>
      <c r="B97" s="10" t="s">
        <v>46</v>
      </c>
      <c r="C97" s="10" t="s">
        <v>21</v>
      </c>
      <c r="D97" s="11">
        <v>0.12</v>
      </c>
      <c r="E97" s="12">
        <v>0.05</v>
      </c>
      <c r="F97" s="9" t="s">
        <v>118</v>
      </c>
      <c r="G97" s="10" t="e">
        <f ca="1">CONCAT('BD-Artículos'!$B97,'BD-Artículos'!$D97)</f>
        <v>#NAME?</v>
      </c>
      <c r="H97" s="10" t="s">
        <v>3</v>
      </c>
      <c r="I97" s="9" t="s">
        <v>120</v>
      </c>
      <c r="J97" s="12">
        <v>2011</v>
      </c>
      <c r="K97" s="15" t="s">
        <v>64</v>
      </c>
      <c r="L97" s="10" t="s">
        <v>50</v>
      </c>
    </row>
    <row r="98" spans="1:12" ht="15.75" customHeight="1" x14ac:dyDescent="0.25">
      <c r="A98" s="8" t="s">
        <v>45</v>
      </c>
      <c r="B98" s="10" t="s">
        <v>46</v>
      </c>
      <c r="C98" s="10" t="s">
        <v>21</v>
      </c>
      <c r="D98" s="11">
        <v>0.08</v>
      </c>
      <c r="E98" s="12">
        <v>0.05</v>
      </c>
      <c r="F98" s="9" t="s">
        <v>118</v>
      </c>
      <c r="G98" s="10" t="e">
        <f ca="1">CONCAT('BD-Artículos'!$B98,'BD-Artículos'!$D98)</f>
        <v>#NAME?</v>
      </c>
      <c r="H98" s="10" t="s">
        <v>3</v>
      </c>
      <c r="I98" s="9" t="s">
        <v>120</v>
      </c>
      <c r="J98" s="12">
        <v>2011</v>
      </c>
      <c r="K98" s="15" t="s">
        <v>130</v>
      </c>
      <c r="L98" s="10" t="s">
        <v>50</v>
      </c>
    </row>
    <row r="99" spans="1:12" ht="15.75" customHeight="1" x14ac:dyDescent="0.25">
      <c r="A99" s="8" t="s">
        <v>45</v>
      </c>
      <c r="B99" s="10" t="s">
        <v>46</v>
      </c>
      <c r="C99" s="10" t="s">
        <v>21</v>
      </c>
      <c r="D99" s="11">
        <v>0.5</v>
      </c>
      <c r="E99" s="12">
        <v>0.05</v>
      </c>
      <c r="F99" s="9" t="s">
        <v>118</v>
      </c>
      <c r="G99" s="10" t="e">
        <f ca="1">CONCAT('BD-Artículos'!$B99,'BD-Artículos'!$D99)</f>
        <v>#NAME?</v>
      </c>
      <c r="H99" s="10" t="s">
        <v>3</v>
      </c>
      <c r="I99" s="9" t="s">
        <v>120</v>
      </c>
      <c r="J99" s="12">
        <v>2009</v>
      </c>
      <c r="K99" s="15" t="s">
        <v>27</v>
      </c>
      <c r="L99" s="10" t="s">
        <v>73</v>
      </c>
    </row>
    <row r="100" spans="1:12" ht="15.75" customHeight="1" x14ac:dyDescent="0.25">
      <c r="A100" s="8" t="s">
        <v>45</v>
      </c>
      <c r="B100" s="10" t="s">
        <v>46</v>
      </c>
      <c r="C100" s="10" t="s">
        <v>21</v>
      </c>
      <c r="D100" s="11">
        <v>1.0119947921627299</v>
      </c>
      <c r="E100" s="12">
        <v>0.05</v>
      </c>
      <c r="F100" s="9" t="s">
        <v>118</v>
      </c>
      <c r="G100" s="10" t="e">
        <f ca="1">CONCAT('BD-Artículos'!$B100,'BD-Artículos'!$D100)</f>
        <v>#NAME?</v>
      </c>
      <c r="H100" s="10" t="s">
        <v>3</v>
      </c>
      <c r="I100" s="9" t="s">
        <v>120</v>
      </c>
      <c r="J100" s="12">
        <v>2012</v>
      </c>
      <c r="K100" s="15" t="s">
        <v>60</v>
      </c>
      <c r="L100" s="10" t="s">
        <v>80</v>
      </c>
    </row>
    <row r="101" spans="1:12" ht="15.75" customHeight="1" x14ac:dyDescent="0.25">
      <c r="A101" s="8" t="s">
        <v>45</v>
      </c>
      <c r="B101" s="10" t="s">
        <v>46</v>
      </c>
      <c r="C101" s="10" t="s">
        <v>21</v>
      </c>
      <c r="D101" s="11">
        <v>0.82881236064520747</v>
      </c>
      <c r="E101" s="12">
        <v>0.05</v>
      </c>
      <c r="F101" s="9" t="s">
        <v>118</v>
      </c>
      <c r="G101" s="10" t="e">
        <f ca="1">CONCAT('BD-Artículos'!$B101,'BD-Artículos'!$D101)</f>
        <v>#NAME?</v>
      </c>
      <c r="H101" s="10" t="s">
        <v>3</v>
      </c>
      <c r="I101" s="9" t="s">
        <v>120</v>
      </c>
      <c r="J101" s="12">
        <v>2012</v>
      </c>
      <c r="K101" s="15" t="s">
        <v>60</v>
      </c>
      <c r="L101" s="10" t="s">
        <v>80</v>
      </c>
    </row>
    <row r="102" spans="1:12" ht="15.75" customHeight="1" x14ac:dyDescent="0.25">
      <c r="A102" s="8" t="s">
        <v>45</v>
      </c>
      <c r="B102" s="10" t="s">
        <v>46</v>
      </c>
      <c r="C102" s="10" t="s">
        <v>21</v>
      </c>
      <c r="D102" s="11">
        <v>20</v>
      </c>
      <c r="E102" s="12">
        <v>0.05</v>
      </c>
      <c r="F102" s="9" t="s">
        <v>118</v>
      </c>
      <c r="G102" s="10" t="e">
        <f ca="1">CONCAT('BD-Artículos'!$B102,'BD-Artículos'!$D102)</f>
        <v>#NAME?</v>
      </c>
      <c r="H102" s="10" t="s">
        <v>3</v>
      </c>
      <c r="I102" s="9" t="s">
        <v>120</v>
      </c>
      <c r="J102" s="12">
        <v>2012</v>
      </c>
      <c r="K102" s="15" t="s">
        <v>103</v>
      </c>
      <c r="L102" s="10" t="s">
        <v>84</v>
      </c>
    </row>
    <row r="103" spans="1:12" ht="15.75" customHeight="1" x14ac:dyDescent="0.25">
      <c r="A103" s="8" t="s">
        <v>45</v>
      </c>
      <c r="B103" s="10" t="s">
        <v>46</v>
      </c>
      <c r="C103" s="10" t="s">
        <v>21</v>
      </c>
      <c r="D103" s="11">
        <v>0.3</v>
      </c>
      <c r="E103" s="12">
        <v>0.05</v>
      </c>
      <c r="F103" s="9" t="s">
        <v>118</v>
      </c>
      <c r="G103" s="10" t="e">
        <f ca="1">CONCAT('BD-Artículos'!$B103,'BD-Artículos'!$D103)</f>
        <v>#NAME?</v>
      </c>
      <c r="H103" s="10" t="s">
        <v>3</v>
      </c>
      <c r="I103" s="9" t="s">
        <v>120</v>
      </c>
      <c r="J103" s="12">
        <v>2011</v>
      </c>
      <c r="K103" s="15" t="s">
        <v>49</v>
      </c>
      <c r="L103" s="10" t="s">
        <v>84</v>
      </c>
    </row>
    <row r="104" spans="1:12" ht="15.75" customHeight="1" x14ac:dyDescent="0.25">
      <c r="A104" s="8" t="s">
        <v>45</v>
      </c>
      <c r="B104" s="10" t="s">
        <v>46</v>
      </c>
      <c r="C104" s="10" t="s">
        <v>21</v>
      </c>
      <c r="D104" s="11">
        <v>0.28109424417055767</v>
      </c>
      <c r="E104" s="12">
        <v>0.05</v>
      </c>
      <c r="F104" s="9" t="s">
        <v>118</v>
      </c>
      <c r="G104" s="10" t="e">
        <f ca="1">CONCAT('BD-Artículos'!$B104,'BD-Artículos'!$D104)</f>
        <v>#NAME?</v>
      </c>
      <c r="H104" s="10" t="s">
        <v>3</v>
      </c>
      <c r="I104" s="9" t="s">
        <v>120</v>
      </c>
      <c r="J104" s="12">
        <v>2012</v>
      </c>
      <c r="K104" s="15" t="s">
        <v>107</v>
      </c>
      <c r="L104" s="10" t="s">
        <v>84</v>
      </c>
    </row>
    <row r="105" spans="1:12" ht="15.75" customHeight="1" x14ac:dyDescent="0.25">
      <c r="A105" s="8" t="s">
        <v>45</v>
      </c>
      <c r="B105" s="10" t="s">
        <v>46</v>
      </c>
      <c r="C105" s="10" t="s">
        <v>21</v>
      </c>
      <c r="D105" s="11">
        <v>0.21</v>
      </c>
      <c r="E105" s="12">
        <v>0.05</v>
      </c>
      <c r="F105" s="9" t="s">
        <v>118</v>
      </c>
      <c r="G105" s="10" t="e">
        <f ca="1">CONCAT('BD-Artículos'!$B105,'BD-Artículos'!$D105)</f>
        <v>#NAME?</v>
      </c>
      <c r="H105" s="10" t="s">
        <v>3</v>
      </c>
      <c r="I105" s="9" t="s">
        <v>120</v>
      </c>
      <c r="J105" s="12">
        <v>2011</v>
      </c>
      <c r="K105" s="15" t="s">
        <v>103</v>
      </c>
      <c r="L105" s="10" t="s">
        <v>84</v>
      </c>
    </row>
    <row r="106" spans="1:12" ht="15.75" customHeight="1" x14ac:dyDescent="0.25">
      <c r="A106" s="8" t="s">
        <v>45</v>
      </c>
      <c r="B106" s="10" t="s">
        <v>46</v>
      </c>
      <c r="C106" s="10" t="s">
        <v>21</v>
      </c>
      <c r="D106" s="11">
        <v>0.15</v>
      </c>
      <c r="E106" s="12">
        <v>0.05</v>
      </c>
      <c r="F106" s="9" t="s">
        <v>118</v>
      </c>
      <c r="G106" s="10" t="e">
        <f ca="1">CONCAT('BD-Artículos'!$B106,'BD-Artículos'!$D106)</f>
        <v>#NAME?</v>
      </c>
      <c r="H106" s="10" t="s">
        <v>3</v>
      </c>
      <c r="I106" s="9" t="s">
        <v>120</v>
      </c>
      <c r="J106" s="12">
        <v>2011</v>
      </c>
      <c r="K106" s="15" t="s">
        <v>64</v>
      </c>
      <c r="L106" s="10" t="s">
        <v>84</v>
      </c>
    </row>
    <row r="107" spans="1:12" ht="15.75" customHeight="1" x14ac:dyDescent="0.25">
      <c r="A107" s="8" t="s">
        <v>45</v>
      </c>
      <c r="B107" s="10" t="s">
        <v>46</v>
      </c>
      <c r="C107" s="10" t="s">
        <v>21</v>
      </c>
      <c r="D107" s="11">
        <v>0.14000000000000001</v>
      </c>
      <c r="E107" s="12">
        <v>0.05</v>
      </c>
      <c r="F107" s="9" t="s">
        <v>118</v>
      </c>
      <c r="G107" s="10" t="e">
        <f ca="1">CONCAT('BD-Artículos'!$B107,'BD-Artículos'!$D107)</f>
        <v>#NAME?</v>
      </c>
      <c r="H107" s="10" t="s">
        <v>3</v>
      </c>
      <c r="I107" s="9" t="s">
        <v>120</v>
      </c>
      <c r="J107" s="12">
        <v>2011</v>
      </c>
      <c r="K107" s="15" t="s">
        <v>31</v>
      </c>
      <c r="L107" s="10" t="s">
        <v>84</v>
      </c>
    </row>
    <row r="108" spans="1:12" ht="15.75" customHeight="1" x14ac:dyDescent="0.25">
      <c r="A108" s="8" t="s">
        <v>45</v>
      </c>
      <c r="B108" s="10" t="s">
        <v>46</v>
      </c>
      <c r="C108" s="10" t="s">
        <v>21</v>
      </c>
      <c r="D108" s="11">
        <v>0.66999999999999993</v>
      </c>
      <c r="E108" s="12">
        <v>0.05</v>
      </c>
      <c r="F108" s="9" t="s">
        <v>118</v>
      </c>
      <c r="G108" s="10" t="e">
        <f ca="1">CONCAT('BD-Artículos'!$B108,'BD-Artículos'!$D108)</f>
        <v>#NAME?</v>
      </c>
      <c r="H108" s="10" t="s">
        <v>3</v>
      </c>
      <c r="I108" s="9" t="s">
        <v>120</v>
      </c>
      <c r="J108" s="12">
        <v>2012</v>
      </c>
      <c r="K108" s="15" t="s">
        <v>60</v>
      </c>
      <c r="L108" s="10" t="s">
        <v>86</v>
      </c>
    </row>
    <row r="109" spans="1:12" ht="15.75" customHeight="1" x14ac:dyDescent="0.25">
      <c r="A109" s="8" t="s">
        <v>45</v>
      </c>
      <c r="B109" s="10" t="s">
        <v>46</v>
      </c>
      <c r="C109" s="10" t="s">
        <v>21</v>
      </c>
      <c r="D109" s="11">
        <v>0.44</v>
      </c>
      <c r="E109" s="12">
        <v>0.05</v>
      </c>
      <c r="F109" s="9" t="s">
        <v>118</v>
      </c>
      <c r="G109" s="10" t="e">
        <f ca="1">CONCAT('BD-Artículos'!$B109,'BD-Artículos'!$D109)</f>
        <v>#NAME?</v>
      </c>
      <c r="H109" s="10" t="s">
        <v>3</v>
      </c>
      <c r="I109" s="9" t="s">
        <v>120</v>
      </c>
      <c r="J109" s="12">
        <v>2012</v>
      </c>
      <c r="K109" s="15" t="s">
        <v>60</v>
      </c>
      <c r="L109" s="10" t="s">
        <v>86</v>
      </c>
    </row>
    <row r="110" spans="1:12" ht="15.75" customHeight="1" x14ac:dyDescent="0.25">
      <c r="A110" s="8" t="s">
        <v>45</v>
      </c>
      <c r="B110" s="10" t="s">
        <v>46</v>
      </c>
      <c r="C110" s="10" t="s">
        <v>21</v>
      </c>
      <c r="D110" s="11">
        <v>0.31</v>
      </c>
      <c r="E110" s="12">
        <v>0.05</v>
      </c>
      <c r="F110" s="9" t="s">
        <v>118</v>
      </c>
      <c r="G110" s="10" t="e">
        <f ca="1">CONCAT('BD-Artículos'!$B110,'BD-Artículos'!$D110)</f>
        <v>#NAME?</v>
      </c>
      <c r="H110" s="10" t="s">
        <v>3</v>
      </c>
      <c r="I110" s="9" t="s">
        <v>120</v>
      </c>
      <c r="J110" s="12">
        <v>2011</v>
      </c>
      <c r="K110" s="15" t="s">
        <v>27</v>
      </c>
      <c r="L110" s="10" t="s">
        <v>86</v>
      </c>
    </row>
    <row r="111" spans="1:12" ht="15.75" customHeight="1" x14ac:dyDescent="0.25">
      <c r="A111" s="8" t="s">
        <v>45</v>
      </c>
      <c r="B111" s="10" t="s">
        <v>46</v>
      </c>
      <c r="C111" s="10" t="s">
        <v>21</v>
      </c>
      <c r="D111" s="11">
        <v>0.26</v>
      </c>
      <c r="E111" s="12">
        <v>0.05</v>
      </c>
      <c r="F111" s="9" t="s">
        <v>118</v>
      </c>
      <c r="G111" s="10" t="e">
        <f ca="1">CONCAT('BD-Artículos'!$B111,'BD-Artículos'!$D111)</f>
        <v>#NAME?</v>
      </c>
      <c r="H111" s="10" t="s">
        <v>3</v>
      </c>
      <c r="I111" s="9" t="s">
        <v>120</v>
      </c>
      <c r="J111" s="12">
        <v>2012</v>
      </c>
      <c r="K111" s="15" t="s">
        <v>27</v>
      </c>
      <c r="L111" s="10" t="s">
        <v>86</v>
      </c>
    </row>
    <row r="112" spans="1:12" ht="15.75" customHeight="1" x14ac:dyDescent="0.25">
      <c r="A112" s="8" t="s">
        <v>45</v>
      </c>
      <c r="B112" s="10" t="s">
        <v>46</v>
      </c>
      <c r="C112" s="10" t="s">
        <v>21</v>
      </c>
      <c r="D112" s="11">
        <v>0.24</v>
      </c>
      <c r="E112" s="12">
        <v>0.05</v>
      </c>
      <c r="F112" s="9" t="s">
        <v>118</v>
      </c>
      <c r="G112" s="10" t="e">
        <f ca="1">CONCAT('BD-Artículos'!$B112,'BD-Artículos'!$D112)</f>
        <v>#NAME?</v>
      </c>
      <c r="H112" s="10" t="s">
        <v>3</v>
      </c>
      <c r="I112" s="9" t="s">
        <v>120</v>
      </c>
      <c r="J112" s="12">
        <v>2012</v>
      </c>
      <c r="K112" s="15" t="s">
        <v>60</v>
      </c>
      <c r="L112" s="10" t="s">
        <v>86</v>
      </c>
    </row>
    <row r="113" spans="1:12" ht="15.75" customHeight="1" x14ac:dyDescent="0.25">
      <c r="A113" s="8" t="s">
        <v>45</v>
      </c>
      <c r="B113" s="10" t="s">
        <v>46</v>
      </c>
      <c r="C113" s="10" t="s">
        <v>21</v>
      </c>
      <c r="D113" s="11">
        <v>0.23</v>
      </c>
      <c r="E113" s="12">
        <v>0.05</v>
      </c>
      <c r="F113" s="9" t="s">
        <v>118</v>
      </c>
      <c r="G113" s="10" t="e">
        <f ca="1">CONCAT('BD-Artículos'!$B113,'BD-Artículos'!$D113)</f>
        <v>#NAME?</v>
      </c>
      <c r="H113" s="10" t="s">
        <v>3</v>
      </c>
      <c r="I113" s="9" t="s">
        <v>120</v>
      </c>
      <c r="J113" s="12">
        <v>2012</v>
      </c>
      <c r="K113" s="15" t="s">
        <v>79</v>
      </c>
      <c r="L113" s="10" t="s">
        <v>86</v>
      </c>
    </row>
    <row r="114" spans="1:12" ht="15.75" customHeight="1" x14ac:dyDescent="0.25">
      <c r="A114" s="8" t="s">
        <v>45</v>
      </c>
      <c r="B114" s="10" t="s">
        <v>46</v>
      </c>
      <c r="C114" s="10" t="s">
        <v>21</v>
      </c>
      <c r="D114" s="11">
        <v>0.2</v>
      </c>
      <c r="E114" s="12">
        <v>0.05</v>
      </c>
      <c r="F114" s="9" t="s">
        <v>118</v>
      </c>
      <c r="G114" s="10" t="e">
        <f ca="1">CONCAT('BD-Artículos'!$B114,'BD-Artículos'!$D114)</f>
        <v>#NAME?</v>
      </c>
      <c r="H114" s="10" t="s">
        <v>3</v>
      </c>
      <c r="I114" s="9" t="s">
        <v>120</v>
      </c>
      <c r="J114" s="12">
        <v>2011</v>
      </c>
      <c r="K114" s="15" t="s">
        <v>27</v>
      </c>
      <c r="L114" s="10" t="s">
        <v>86</v>
      </c>
    </row>
    <row r="115" spans="1:12" ht="15.75" customHeight="1" x14ac:dyDescent="0.25">
      <c r="A115" s="8" t="s">
        <v>45</v>
      </c>
      <c r="B115" s="10" t="s">
        <v>46</v>
      </c>
      <c r="C115" s="10" t="s">
        <v>21</v>
      </c>
      <c r="D115" s="11">
        <v>8.2000000000000003E-2</v>
      </c>
      <c r="E115" s="12">
        <v>0.05</v>
      </c>
      <c r="F115" s="9" t="s">
        <v>118</v>
      </c>
      <c r="G115" s="10" t="e">
        <f ca="1">CONCAT('BD-Artículos'!$B115,'BD-Artículos'!$D115)</f>
        <v>#NAME?</v>
      </c>
      <c r="H115" s="10" t="s">
        <v>3</v>
      </c>
      <c r="I115" s="9" t="s">
        <v>120</v>
      </c>
      <c r="J115" s="12">
        <v>2011</v>
      </c>
      <c r="K115" s="15" t="s">
        <v>79</v>
      </c>
      <c r="L115" s="10" t="s">
        <v>86</v>
      </c>
    </row>
    <row r="116" spans="1:12" ht="15.75" customHeight="1" x14ac:dyDescent="0.25">
      <c r="A116" s="8" t="s">
        <v>45</v>
      </c>
      <c r="B116" s="10" t="s">
        <v>46</v>
      </c>
      <c r="C116" s="10" t="s">
        <v>21</v>
      </c>
      <c r="D116" s="11">
        <v>0.08</v>
      </c>
      <c r="E116" s="12">
        <v>0.05</v>
      </c>
      <c r="F116" s="9" t="s">
        <v>118</v>
      </c>
      <c r="G116" s="10" t="e">
        <f ca="1">CONCAT('BD-Artículos'!$B116,'BD-Artículos'!$D116)</f>
        <v>#NAME?</v>
      </c>
      <c r="H116" s="10" t="s">
        <v>3</v>
      </c>
      <c r="I116" s="9" t="s">
        <v>120</v>
      </c>
      <c r="J116" s="12">
        <v>2012</v>
      </c>
      <c r="K116" s="15" t="s">
        <v>130</v>
      </c>
      <c r="L116" s="10" t="s">
        <v>86</v>
      </c>
    </row>
    <row r="117" spans="1:12" ht="15.75" customHeight="1" x14ac:dyDescent="0.25">
      <c r="A117" s="8" t="s">
        <v>45</v>
      </c>
      <c r="B117" s="10" t="s">
        <v>46</v>
      </c>
      <c r="C117" s="10" t="s">
        <v>21</v>
      </c>
      <c r="D117" s="11">
        <v>6.0000000000000005E-2</v>
      </c>
      <c r="E117" s="12">
        <v>0.05</v>
      </c>
      <c r="F117" s="9" t="s">
        <v>118</v>
      </c>
      <c r="G117" s="10" t="e">
        <f ca="1">CONCAT('BD-Artículos'!$B117,'BD-Artículos'!$D117)</f>
        <v>#NAME?</v>
      </c>
      <c r="H117" s="10" t="s">
        <v>3</v>
      </c>
      <c r="I117" s="9" t="s">
        <v>120</v>
      </c>
      <c r="J117" s="12">
        <v>2012</v>
      </c>
      <c r="K117" s="15" t="s">
        <v>130</v>
      </c>
      <c r="L117" s="10" t="s">
        <v>86</v>
      </c>
    </row>
    <row r="118" spans="1:12" ht="15.75" customHeight="1" x14ac:dyDescent="0.25">
      <c r="A118" s="8" t="s">
        <v>45</v>
      </c>
      <c r="B118" s="21" t="s">
        <v>46</v>
      </c>
      <c r="C118" s="10" t="s">
        <v>21</v>
      </c>
      <c r="D118" s="11">
        <v>0.2</v>
      </c>
      <c r="E118" s="12">
        <v>0.05</v>
      </c>
      <c r="F118" s="10" t="s">
        <v>140</v>
      </c>
      <c r="G118" s="10" t="e">
        <f ca="1">CONCAT('BD-Artículos'!$B118,'BD-Artículos'!$D118)</f>
        <v>#NAME?</v>
      </c>
      <c r="H118" s="10" t="s">
        <v>3</v>
      </c>
      <c r="I118" s="10" t="s">
        <v>24</v>
      </c>
      <c r="J118" s="12">
        <v>2016</v>
      </c>
      <c r="K118" s="12" t="s">
        <v>103</v>
      </c>
      <c r="L118" s="10" t="s">
        <v>141</v>
      </c>
    </row>
    <row r="119" spans="1:12" ht="15.75" customHeight="1" x14ac:dyDescent="0.25">
      <c r="A119" s="8" t="s">
        <v>45</v>
      </c>
      <c r="B119" s="21" t="s">
        <v>46</v>
      </c>
      <c r="C119" s="10" t="s">
        <v>21</v>
      </c>
      <c r="D119" s="11">
        <v>0.6</v>
      </c>
      <c r="E119" s="12">
        <v>0.05</v>
      </c>
      <c r="F119" s="10" t="s">
        <v>140</v>
      </c>
      <c r="G119" s="10" t="e">
        <f ca="1">CONCAT('BD-Artículos'!$B119,'BD-Artículos'!$D119)</f>
        <v>#NAME?</v>
      </c>
      <c r="H119" s="10" t="s">
        <v>3</v>
      </c>
      <c r="I119" s="10" t="s">
        <v>24</v>
      </c>
      <c r="J119" s="12">
        <v>2016</v>
      </c>
      <c r="K119" s="12" t="s">
        <v>79</v>
      </c>
      <c r="L119" s="10" t="s">
        <v>141</v>
      </c>
    </row>
    <row r="120" spans="1:12" ht="15.75" customHeight="1" x14ac:dyDescent="0.25">
      <c r="A120" s="8" t="s">
        <v>45</v>
      </c>
      <c r="B120" s="21" t="s">
        <v>46</v>
      </c>
      <c r="C120" s="10" t="s">
        <v>21</v>
      </c>
      <c r="D120" s="11">
        <v>1</v>
      </c>
      <c r="E120" s="12">
        <v>0.05</v>
      </c>
      <c r="F120" s="10" t="s">
        <v>140</v>
      </c>
      <c r="G120" s="10" t="e">
        <f ca="1">CONCAT('BD-Artículos'!$B120,'BD-Artículos'!$D120)</f>
        <v>#NAME?</v>
      </c>
      <c r="H120" s="10" t="s">
        <v>3</v>
      </c>
      <c r="I120" s="10" t="s">
        <v>24</v>
      </c>
      <c r="J120" s="12">
        <v>2017</v>
      </c>
      <c r="K120" s="12" t="s">
        <v>60</v>
      </c>
      <c r="L120" s="10" t="s">
        <v>141</v>
      </c>
    </row>
    <row r="121" spans="1:12" ht="15.75" customHeight="1" x14ac:dyDescent="0.25">
      <c r="A121" s="8" t="s">
        <v>45</v>
      </c>
      <c r="B121" s="21" t="s">
        <v>46</v>
      </c>
      <c r="C121" s="10" t="s">
        <v>21</v>
      </c>
      <c r="D121" s="11">
        <v>0.7</v>
      </c>
      <c r="E121" s="12">
        <v>0.05</v>
      </c>
      <c r="F121" s="10" t="s">
        <v>140</v>
      </c>
      <c r="G121" s="10" t="e">
        <f ca="1">CONCAT('BD-Artículos'!$B121,'BD-Artículos'!$D121)</f>
        <v>#NAME?</v>
      </c>
      <c r="H121" s="10" t="s">
        <v>3</v>
      </c>
      <c r="I121" s="10" t="s">
        <v>24</v>
      </c>
      <c r="J121" s="12">
        <v>2017</v>
      </c>
      <c r="K121" s="12" t="s">
        <v>124</v>
      </c>
      <c r="L121" s="10" t="s">
        <v>141</v>
      </c>
    </row>
    <row r="122" spans="1:12" ht="15.75" customHeight="1" x14ac:dyDescent="0.25">
      <c r="A122" s="8" t="s">
        <v>45</v>
      </c>
      <c r="B122" s="21" t="s">
        <v>46</v>
      </c>
      <c r="C122" s="10" t="s">
        <v>21</v>
      </c>
      <c r="D122" s="11">
        <v>0.1</v>
      </c>
      <c r="E122" s="12">
        <v>0.05</v>
      </c>
      <c r="F122" s="10" t="s">
        <v>142</v>
      </c>
      <c r="G122" s="10" t="e">
        <f ca="1">CONCAT('BD-Artículos'!$B122,'BD-Artículos'!$D122)</f>
        <v>#NAME?</v>
      </c>
      <c r="H122" s="10" t="s">
        <v>3</v>
      </c>
      <c r="I122" s="10" t="s">
        <v>24</v>
      </c>
      <c r="J122" s="12">
        <v>2017</v>
      </c>
      <c r="K122" s="12" t="s">
        <v>124</v>
      </c>
      <c r="L122" s="10" t="s">
        <v>141</v>
      </c>
    </row>
    <row r="123" spans="1:12" ht="15.75" customHeight="1" x14ac:dyDescent="0.25">
      <c r="A123" s="8" t="s">
        <v>45</v>
      </c>
      <c r="B123" s="21" t="s">
        <v>46</v>
      </c>
      <c r="C123" s="10" t="s">
        <v>21</v>
      </c>
      <c r="D123" s="11">
        <v>0.31</v>
      </c>
      <c r="E123" s="12" t="s">
        <v>24</v>
      </c>
      <c r="F123" s="10" t="s">
        <v>143</v>
      </c>
      <c r="G123" s="10" t="e">
        <f ca="1">CONCAT('BD-Artículos'!$B123,'BD-Artículos'!$D123)</f>
        <v>#NAME?</v>
      </c>
      <c r="H123" s="10" t="s">
        <v>3</v>
      </c>
      <c r="I123" s="10" t="s">
        <v>24</v>
      </c>
      <c r="J123" s="12">
        <v>2016</v>
      </c>
      <c r="K123" s="12" t="s">
        <v>103</v>
      </c>
      <c r="L123" s="10" t="s">
        <v>141</v>
      </c>
    </row>
    <row r="124" spans="1:12" ht="15.75" customHeight="1" x14ac:dyDescent="0.25">
      <c r="A124" s="8" t="s">
        <v>45</v>
      </c>
      <c r="B124" s="21" t="s">
        <v>46</v>
      </c>
      <c r="C124" s="10" t="s">
        <v>21</v>
      </c>
      <c r="D124" s="11">
        <v>0.14000000000000001</v>
      </c>
      <c r="E124" s="12" t="s">
        <v>24</v>
      </c>
      <c r="F124" s="10" t="s">
        <v>144</v>
      </c>
      <c r="G124" s="10" t="e">
        <f ca="1">CONCAT('BD-Artículos'!$B124,'BD-Artículos'!$D124)</f>
        <v>#NAME?</v>
      </c>
      <c r="H124" s="10" t="s">
        <v>3</v>
      </c>
      <c r="I124" s="10" t="s">
        <v>24</v>
      </c>
      <c r="J124" s="12">
        <v>2016</v>
      </c>
      <c r="K124" s="12" t="s">
        <v>103</v>
      </c>
      <c r="L124" s="10" t="s">
        <v>141</v>
      </c>
    </row>
    <row r="125" spans="1:12" ht="15.75" customHeight="1" x14ac:dyDescent="0.25">
      <c r="A125" s="8" t="s">
        <v>45</v>
      </c>
      <c r="B125" s="21" t="s">
        <v>46</v>
      </c>
      <c r="C125" s="10" t="s">
        <v>21</v>
      </c>
      <c r="D125" s="11">
        <v>0.14000000000000001</v>
      </c>
      <c r="E125" s="12" t="s">
        <v>24</v>
      </c>
      <c r="F125" s="10" t="s">
        <v>143</v>
      </c>
      <c r="G125" s="10" t="e">
        <f ca="1">CONCAT('BD-Artículos'!$B125,'BD-Artículos'!$D125)</f>
        <v>#NAME?</v>
      </c>
      <c r="H125" s="10" t="s">
        <v>3</v>
      </c>
      <c r="I125" s="10" t="s">
        <v>24</v>
      </c>
      <c r="J125" s="12">
        <v>2016</v>
      </c>
      <c r="K125" s="12" t="s">
        <v>79</v>
      </c>
      <c r="L125" s="10" t="s">
        <v>141</v>
      </c>
    </row>
    <row r="126" spans="1:12" ht="15.75" customHeight="1" x14ac:dyDescent="0.25">
      <c r="A126" s="8" t="s">
        <v>45</v>
      </c>
      <c r="B126" s="21" t="s">
        <v>46</v>
      </c>
      <c r="C126" s="10" t="s">
        <v>21</v>
      </c>
      <c r="D126" s="11">
        <v>0.15</v>
      </c>
      <c r="E126" s="12" t="s">
        <v>24</v>
      </c>
      <c r="F126" s="10" t="s">
        <v>143</v>
      </c>
      <c r="G126" s="10" t="e">
        <f ca="1">CONCAT('BD-Artículos'!$B126,'BD-Artículos'!$D126)</f>
        <v>#NAME?</v>
      </c>
      <c r="H126" s="10" t="s">
        <v>3</v>
      </c>
      <c r="I126" s="10" t="s">
        <v>24</v>
      </c>
      <c r="J126" s="12">
        <v>2017</v>
      </c>
      <c r="K126" s="12" t="s">
        <v>60</v>
      </c>
      <c r="L126" s="10" t="s">
        <v>141</v>
      </c>
    </row>
    <row r="127" spans="1:12" ht="15.75" customHeight="1" x14ac:dyDescent="0.25">
      <c r="A127" s="8" t="s">
        <v>45</v>
      </c>
      <c r="B127" s="21" t="s">
        <v>46</v>
      </c>
      <c r="C127" s="10" t="s">
        <v>21</v>
      </c>
      <c r="D127" s="11">
        <v>0.09</v>
      </c>
      <c r="E127" s="12" t="s">
        <v>24</v>
      </c>
      <c r="F127" s="10" t="s">
        <v>144</v>
      </c>
      <c r="G127" s="10" t="e">
        <f ca="1">CONCAT('BD-Artículos'!$B127,'BD-Artículos'!$D127)</f>
        <v>#NAME?</v>
      </c>
      <c r="H127" s="10" t="s">
        <v>3</v>
      </c>
      <c r="I127" s="10" t="s">
        <v>24</v>
      </c>
      <c r="J127" s="12">
        <v>2017</v>
      </c>
      <c r="K127" s="12" t="s">
        <v>60</v>
      </c>
      <c r="L127" s="10" t="s">
        <v>141</v>
      </c>
    </row>
    <row r="128" spans="1:12" ht="15.75" customHeight="1" x14ac:dyDescent="0.25">
      <c r="A128" s="8" t="s">
        <v>45</v>
      </c>
      <c r="B128" s="21" t="s">
        <v>46</v>
      </c>
      <c r="C128" s="10" t="s">
        <v>21</v>
      </c>
      <c r="D128" s="19">
        <v>0.05</v>
      </c>
      <c r="E128" s="20">
        <v>0.04</v>
      </c>
      <c r="F128" s="10" t="s">
        <v>145</v>
      </c>
      <c r="G128" s="10" t="e">
        <f ca="1">CONCAT('BD-Artículos'!$B128,'BD-Artículos'!$D128)</f>
        <v>#NAME?</v>
      </c>
      <c r="H128" s="10" t="s">
        <v>4</v>
      </c>
      <c r="I128" s="9" t="s">
        <v>26</v>
      </c>
      <c r="J128" s="12">
        <v>2012</v>
      </c>
      <c r="K128" s="20" t="s">
        <v>31</v>
      </c>
      <c r="L128" s="14" t="s">
        <v>146</v>
      </c>
    </row>
    <row r="129" spans="1:12" ht="15.75" customHeight="1" x14ac:dyDescent="0.25">
      <c r="A129" s="8" t="s">
        <v>45</v>
      </c>
      <c r="B129" s="21" t="s">
        <v>46</v>
      </c>
      <c r="C129" s="10" t="s">
        <v>21</v>
      </c>
      <c r="D129" s="19">
        <v>0.04</v>
      </c>
      <c r="E129" s="20">
        <v>0.04</v>
      </c>
      <c r="F129" s="10" t="s">
        <v>147</v>
      </c>
      <c r="G129" s="10" t="e">
        <f ca="1">CONCAT('BD-Artículos'!$B129,'BD-Artículos'!$D129)</f>
        <v>#NAME?</v>
      </c>
      <c r="H129" s="10" t="s">
        <v>4</v>
      </c>
      <c r="I129" s="9" t="s">
        <v>26</v>
      </c>
      <c r="J129" s="12">
        <v>2012</v>
      </c>
      <c r="K129" s="20" t="s">
        <v>31</v>
      </c>
      <c r="L129" s="14" t="s">
        <v>146</v>
      </c>
    </row>
    <row r="130" spans="1:12" ht="15.75" customHeight="1" x14ac:dyDescent="0.25">
      <c r="A130" s="8" t="s">
        <v>45</v>
      </c>
      <c r="B130" s="21" t="s">
        <v>46</v>
      </c>
      <c r="C130" s="10" t="s">
        <v>21</v>
      </c>
      <c r="D130" s="19">
        <v>0.04</v>
      </c>
      <c r="E130" s="20">
        <v>0.04</v>
      </c>
      <c r="F130" s="10" t="s">
        <v>148</v>
      </c>
      <c r="G130" s="10" t="e">
        <f ca="1">CONCAT('BD-Artículos'!$B130,'BD-Artículos'!$D130)</f>
        <v>#NAME?</v>
      </c>
      <c r="H130" s="10" t="s">
        <v>4</v>
      </c>
      <c r="I130" s="9" t="s">
        <v>26</v>
      </c>
      <c r="J130" s="12">
        <v>2012</v>
      </c>
      <c r="K130" s="20" t="s">
        <v>31</v>
      </c>
      <c r="L130" s="14" t="s">
        <v>146</v>
      </c>
    </row>
    <row r="131" spans="1:12" ht="15.75" customHeight="1" x14ac:dyDescent="0.25">
      <c r="A131" s="8" t="s">
        <v>45</v>
      </c>
      <c r="B131" s="21" t="s">
        <v>46</v>
      </c>
      <c r="C131" s="10" t="s">
        <v>21</v>
      </c>
      <c r="D131" s="19">
        <v>0.3</v>
      </c>
      <c r="E131" s="12">
        <v>0.05</v>
      </c>
      <c r="F131" s="10" t="s">
        <v>149</v>
      </c>
      <c r="G131" s="10" t="e">
        <f ca="1">CONCAT('BD-Artículos'!$B131,'BD-Artículos'!$D131)</f>
        <v>#NAME?</v>
      </c>
      <c r="H131" s="10" t="s">
        <v>4</v>
      </c>
      <c r="I131" s="9" t="s">
        <v>26</v>
      </c>
      <c r="J131" s="12">
        <v>2011</v>
      </c>
      <c r="K131" s="20" t="s">
        <v>124</v>
      </c>
      <c r="L131" s="14" t="s">
        <v>146</v>
      </c>
    </row>
    <row r="132" spans="1:12" ht="15.75" customHeight="1" x14ac:dyDescent="0.25">
      <c r="A132" s="8" t="s">
        <v>45</v>
      </c>
      <c r="B132" s="21" t="s">
        <v>46</v>
      </c>
      <c r="C132" s="10" t="s">
        <v>21</v>
      </c>
      <c r="D132" s="11">
        <v>0.05</v>
      </c>
      <c r="E132" s="12">
        <v>0.05</v>
      </c>
      <c r="F132" s="10" t="s">
        <v>145</v>
      </c>
      <c r="G132" s="10" t="e">
        <f ca="1">CONCAT('BD-Artículos'!$B132,'BD-Artículos'!$D132)</f>
        <v>#NAME?</v>
      </c>
      <c r="H132" s="10" t="s">
        <v>4</v>
      </c>
      <c r="I132" s="9" t="s">
        <v>26</v>
      </c>
      <c r="J132" s="12">
        <v>2012</v>
      </c>
      <c r="K132" s="20" t="s">
        <v>130</v>
      </c>
      <c r="L132" s="14" t="s">
        <v>146</v>
      </c>
    </row>
    <row r="133" spans="1:12" ht="15.75" customHeight="1" x14ac:dyDescent="0.25">
      <c r="A133" s="8" t="s">
        <v>45</v>
      </c>
      <c r="B133" s="9" t="s">
        <v>46</v>
      </c>
      <c r="C133" s="10" t="s">
        <v>21</v>
      </c>
      <c r="D133" s="11">
        <v>2.1999999999999999E-2</v>
      </c>
      <c r="E133" s="12" t="s">
        <v>24</v>
      </c>
      <c r="F133" s="9" t="s">
        <v>36</v>
      </c>
      <c r="G133" s="10" t="e">
        <f ca="1">CONCAT('BD-Artículos'!$B133,'BD-Artículos'!$D133)</f>
        <v>#NAME?</v>
      </c>
      <c r="H133" s="9" t="s">
        <v>2</v>
      </c>
      <c r="I133" s="10" t="s">
        <v>37</v>
      </c>
      <c r="J133" s="12">
        <v>2009</v>
      </c>
      <c r="K133" s="12" t="s">
        <v>38</v>
      </c>
      <c r="L133" s="14" t="s">
        <v>39</v>
      </c>
    </row>
    <row r="134" spans="1:12" ht="15.75" customHeight="1" x14ac:dyDescent="0.25">
      <c r="A134" s="8" t="s">
        <v>45</v>
      </c>
      <c r="B134" s="9" t="s">
        <v>46</v>
      </c>
      <c r="C134" s="10" t="s">
        <v>21</v>
      </c>
      <c r="D134" s="11">
        <v>0.01</v>
      </c>
      <c r="E134" s="12" t="s">
        <v>24</v>
      </c>
      <c r="F134" s="9" t="s">
        <v>42</v>
      </c>
      <c r="G134" s="10" t="e">
        <f ca="1">CONCAT('BD-Artículos'!$B134,'BD-Artículos'!$D134)</f>
        <v>#NAME?</v>
      </c>
      <c r="H134" s="9" t="s">
        <v>2</v>
      </c>
      <c r="I134" s="10" t="s">
        <v>37</v>
      </c>
      <c r="J134" s="12">
        <v>2009</v>
      </c>
      <c r="K134" s="12" t="s">
        <v>38</v>
      </c>
      <c r="L134" s="14" t="s">
        <v>39</v>
      </c>
    </row>
    <row r="135" spans="1:12" ht="15.75" customHeight="1" x14ac:dyDescent="0.25">
      <c r="A135" s="8" t="s">
        <v>45</v>
      </c>
      <c r="B135" s="9" t="s">
        <v>46</v>
      </c>
      <c r="C135" s="10" t="s">
        <v>21</v>
      </c>
      <c r="D135" s="11">
        <v>1.2999999999999999E-2</v>
      </c>
      <c r="E135" s="12" t="s">
        <v>24</v>
      </c>
      <c r="F135" s="9" t="s">
        <v>44</v>
      </c>
      <c r="G135" s="10" t="e">
        <f ca="1">CONCAT('BD-Artículos'!$B135,'BD-Artículos'!$D135)</f>
        <v>#NAME?</v>
      </c>
      <c r="H135" s="9" t="s">
        <v>2</v>
      </c>
      <c r="I135" s="10" t="s">
        <v>26</v>
      </c>
      <c r="J135" s="12">
        <v>2009</v>
      </c>
      <c r="K135" s="12" t="s">
        <v>31</v>
      </c>
      <c r="L135" s="14" t="s">
        <v>39</v>
      </c>
    </row>
    <row r="136" spans="1:12" ht="15.75" customHeight="1" x14ac:dyDescent="0.25">
      <c r="A136" s="8" t="s">
        <v>150</v>
      </c>
      <c r="B136" s="10" t="s">
        <v>108</v>
      </c>
      <c r="C136" s="10" t="s">
        <v>21</v>
      </c>
      <c r="D136" s="11">
        <v>0.09</v>
      </c>
      <c r="E136" s="12" t="s">
        <v>24</v>
      </c>
      <c r="F136" s="10" t="s">
        <v>144</v>
      </c>
      <c r="G136" s="10" t="e">
        <f ca="1">CONCAT('BD-Artículos'!$B136,'BD-Artículos'!$D136)</f>
        <v>#NAME?</v>
      </c>
      <c r="H136" s="10" t="s">
        <v>3</v>
      </c>
      <c r="I136" s="10" t="s">
        <v>24</v>
      </c>
      <c r="J136" s="12">
        <v>2016</v>
      </c>
      <c r="K136" s="12" t="s">
        <v>103</v>
      </c>
      <c r="L136" s="10" t="s">
        <v>141</v>
      </c>
    </row>
    <row r="137" spans="1:12" ht="15.75" customHeight="1" x14ac:dyDescent="0.25">
      <c r="A137" s="8" t="s">
        <v>151</v>
      </c>
      <c r="B137" s="10" t="s">
        <v>32</v>
      </c>
      <c r="C137" s="10" t="s">
        <v>22</v>
      </c>
      <c r="D137" s="11">
        <v>0.19</v>
      </c>
      <c r="E137" s="12">
        <v>0.1</v>
      </c>
      <c r="F137" s="9" t="s">
        <v>53</v>
      </c>
      <c r="G137" s="10" t="e">
        <f ca="1">CONCAT('BD-Artículos'!$B137,'BD-Artículos'!$D137)</f>
        <v>#NAME?</v>
      </c>
      <c r="H137" s="10" t="s">
        <v>3</v>
      </c>
      <c r="I137" s="9" t="s">
        <v>48</v>
      </c>
      <c r="J137" s="12">
        <v>2012</v>
      </c>
      <c r="K137" s="15" t="s">
        <v>79</v>
      </c>
      <c r="L137" s="10" t="s">
        <v>54</v>
      </c>
    </row>
    <row r="138" spans="1:12" ht="15.75" customHeight="1" x14ac:dyDescent="0.25">
      <c r="A138" s="8" t="s">
        <v>151</v>
      </c>
      <c r="B138" s="10" t="s">
        <v>32</v>
      </c>
      <c r="C138" s="10" t="s">
        <v>22</v>
      </c>
      <c r="D138" s="11">
        <v>0.05</v>
      </c>
      <c r="E138" s="12">
        <v>0.1</v>
      </c>
      <c r="F138" s="9" t="s">
        <v>53</v>
      </c>
      <c r="G138" s="10" t="e">
        <f ca="1">CONCAT('BD-Artículos'!$B138,'BD-Artículos'!$D138)</f>
        <v>#NAME?</v>
      </c>
      <c r="H138" s="10" t="s">
        <v>3</v>
      </c>
      <c r="I138" s="9" t="s">
        <v>48</v>
      </c>
      <c r="J138" s="12">
        <v>2012</v>
      </c>
      <c r="K138" s="15" t="s">
        <v>79</v>
      </c>
      <c r="L138" s="10" t="s">
        <v>54</v>
      </c>
    </row>
    <row r="139" spans="1:12" ht="15.75" customHeight="1" x14ac:dyDescent="0.25">
      <c r="A139" s="8" t="s">
        <v>151</v>
      </c>
      <c r="B139" s="10" t="s">
        <v>32</v>
      </c>
      <c r="C139" s="10" t="s">
        <v>22</v>
      </c>
      <c r="D139" s="11">
        <v>1.06</v>
      </c>
      <c r="E139" s="12">
        <v>0.2</v>
      </c>
      <c r="F139" s="16" t="s">
        <v>152</v>
      </c>
      <c r="G139" s="10" t="e">
        <f ca="1">CONCAT('BD-Artículos'!$B139,'BD-Artículos'!$D139)</f>
        <v>#NAME?</v>
      </c>
      <c r="H139" s="10" t="s">
        <v>3</v>
      </c>
      <c r="I139" s="9" t="s">
        <v>48</v>
      </c>
      <c r="J139" s="12">
        <v>2012</v>
      </c>
      <c r="K139" s="15" t="s">
        <v>69</v>
      </c>
      <c r="L139" s="10" t="s">
        <v>50</v>
      </c>
    </row>
    <row r="140" spans="1:12" ht="15.75" customHeight="1" x14ac:dyDescent="0.25">
      <c r="A140" s="8" t="s">
        <v>151</v>
      </c>
      <c r="B140" s="10" t="s">
        <v>32</v>
      </c>
      <c r="C140" s="10" t="s">
        <v>22</v>
      </c>
      <c r="D140" s="11">
        <v>1.2</v>
      </c>
      <c r="E140" s="12">
        <v>0.2</v>
      </c>
      <c r="F140" s="9" t="s">
        <v>53</v>
      </c>
      <c r="G140" s="10" t="e">
        <f ca="1">CONCAT('BD-Artículos'!$B140,'BD-Artículos'!$D140)</f>
        <v>#NAME?</v>
      </c>
      <c r="H140" s="10" t="s">
        <v>3</v>
      </c>
      <c r="I140" s="9" t="s">
        <v>48</v>
      </c>
      <c r="J140" s="12">
        <v>2012</v>
      </c>
      <c r="K140" s="15" t="s">
        <v>103</v>
      </c>
      <c r="L140" s="10" t="s">
        <v>153</v>
      </c>
    </row>
    <row r="141" spans="1:12" ht="15.75" customHeight="1" x14ac:dyDescent="0.25">
      <c r="A141" s="8" t="s">
        <v>151</v>
      </c>
      <c r="B141" s="10" t="s">
        <v>32</v>
      </c>
      <c r="C141" s="10" t="s">
        <v>22</v>
      </c>
      <c r="D141" s="11">
        <v>0.83</v>
      </c>
      <c r="E141" s="12">
        <v>0.2</v>
      </c>
      <c r="F141" s="9" t="s">
        <v>53</v>
      </c>
      <c r="G141" s="10" t="e">
        <f ca="1">CONCAT('BD-Artículos'!$B141,'BD-Artículos'!$D141)</f>
        <v>#NAME?</v>
      </c>
      <c r="H141" s="10" t="s">
        <v>3</v>
      </c>
      <c r="I141" s="9" t="s">
        <v>48</v>
      </c>
      <c r="J141" s="12">
        <v>2012</v>
      </c>
      <c r="K141" s="15" t="s">
        <v>69</v>
      </c>
      <c r="L141" s="10" t="s">
        <v>153</v>
      </c>
    </row>
    <row r="142" spans="1:12" ht="15.75" customHeight="1" x14ac:dyDescent="0.25">
      <c r="A142" s="8" t="s">
        <v>151</v>
      </c>
      <c r="B142" s="10" t="s">
        <v>32</v>
      </c>
      <c r="C142" s="10" t="s">
        <v>22</v>
      </c>
      <c r="D142" s="19">
        <v>1.5</v>
      </c>
      <c r="E142" s="12">
        <v>0.2</v>
      </c>
      <c r="F142" s="9" t="s">
        <v>53</v>
      </c>
      <c r="G142" s="10" t="e">
        <f ca="1">CONCAT('BD-Artículos'!$B142,'BD-Artículos'!$D142)</f>
        <v>#NAME?</v>
      </c>
      <c r="H142" s="10" t="s">
        <v>3</v>
      </c>
      <c r="I142" s="9" t="s">
        <v>48</v>
      </c>
      <c r="J142" s="12">
        <v>2012</v>
      </c>
      <c r="K142" s="15" t="s">
        <v>60</v>
      </c>
      <c r="L142" s="10" t="s">
        <v>54</v>
      </c>
    </row>
    <row r="143" spans="1:12" ht="15.75" customHeight="1" x14ac:dyDescent="0.25">
      <c r="A143" s="8" t="s">
        <v>151</v>
      </c>
      <c r="B143" s="10" t="s">
        <v>32</v>
      </c>
      <c r="C143" s="10" t="s">
        <v>22</v>
      </c>
      <c r="D143" s="19">
        <v>1.5</v>
      </c>
      <c r="E143" s="12">
        <v>0.2</v>
      </c>
      <c r="F143" s="9" t="s">
        <v>53</v>
      </c>
      <c r="G143" s="10" t="e">
        <f ca="1">CONCAT('BD-Artículos'!$B143,'BD-Artículos'!$D143)</f>
        <v>#NAME?</v>
      </c>
      <c r="H143" s="10" t="s">
        <v>3</v>
      </c>
      <c r="I143" s="9" t="s">
        <v>48</v>
      </c>
      <c r="J143" s="12">
        <v>2012</v>
      </c>
      <c r="K143" s="15" t="s">
        <v>60</v>
      </c>
      <c r="L143" s="10" t="s">
        <v>54</v>
      </c>
    </row>
    <row r="144" spans="1:12" ht="15.75" customHeight="1" x14ac:dyDescent="0.25">
      <c r="A144" s="8" t="s">
        <v>151</v>
      </c>
      <c r="B144" s="10" t="s">
        <v>32</v>
      </c>
      <c r="C144" s="10" t="s">
        <v>22</v>
      </c>
      <c r="D144" s="11">
        <v>0.65</v>
      </c>
      <c r="E144" s="12">
        <v>0.2</v>
      </c>
      <c r="F144" s="9" t="s">
        <v>53</v>
      </c>
      <c r="G144" s="10" t="e">
        <f ca="1">CONCAT('BD-Artículos'!$B144,'BD-Artículos'!$D144)</f>
        <v>#NAME?</v>
      </c>
      <c r="H144" s="10" t="s">
        <v>3</v>
      </c>
      <c r="I144" s="9" t="s">
        <v>48</v>
      </c>
      <c r="J144" s="12">
        <v>2012</v>
      </c>
      <c r="K144" s="15" t="s">
        <v>27</v>
      </c>
      <c r="L144" s="10" t="s">
        <v>54</v>
      </c>
    </row>
    <row r="145" spans="1:12" ht="15.75" customHeight="1" x14ac:dyDescent="0.25">
      <c r="A145" s="8" t="s">
        <v>151</v>
      </c>
      <c r="B145" s="10" t="s">
        <v>32</v>
      </c>
      <c r="C145" s="10" t="s">
        <v>22</v>
      </c>
      <c r="D145" s="11">
        <v>0.25</v>
      </c>
      <c r="E145" s="12" t="s">
        <v>24</v>
      </c>
      <c r="F145" s="9" t="s">
        <v>113</v>
      </c>
      <c r="G145" s="10" t="e">
        <f ca="1">CONCAT('BD-Artículos'!$B145,'BD-Artículos'!$D145)</f>
        <v>#NAME?</v>
      </c>
      <c r="H145" s="10" t="s">
        <v>3</v>
      </c>
      <c r="I145" s="16" t="s">
        <v>56</v>
      </c>
      <c r="J145" s="12">
        <v>2012</v>
      </c>
      <c r="K145" s="15" t="s">
        <v>113</v>
      </c>
      <c r="L145" s="14" t="s">
        <v>154</v>
      </c>
    </row>
    <row r="146" spans="1:12" ht="15.75" customHeight="1" x14ac:dyDescent="0.25">
      <c r="A146" s="8" t="s">
        <v>151</v>
      </c>
      <c r="B146" s="10" t="s">
        <v>32</v>
      </c>
      <c r="C146" s="10" t="s">
        <v>22</v>
      </c>
      <c r="D146" s="11">
        <v>0.14000000000000001</v>
      </c>
      <c r="E146" s="12">
        <v>0.1</v>
      </c>
      <c r="F146" s="9" t="s">
        <v>78</v>
      </c>
      <c r="G146" s="10" t="e">
        <f ca="1">CONCAT('BD-Artículos'!$B146,'BD-Artículos'!$D146)</f>
        <v>#NAME?</v>
      </c>
      <c r="H146" s="10" t="s">
        <v>3</v>
      </c>
      <c r="I146" s="9" t="s">
        <v>26</v>
      </c>
      <c r="J146" s="12">
        <v>2012</v>
      </c>
      <c r="K146" s="15" t="s">
        <v>79</v>
      </c>
      <c r="L146" s="10" t="s">
        <v>80</v>
      </c>
    </row>
    <row r="147" spans="1:12" ht="15.75" customHeight="1" x14ac:dyDescent="0.25">
      <c r="A147" s="8" t="s">
        <v>151</v>
      </c>
      <c r="B147" s="10" t="s">
        <v>32</v>
      </c>
      <c r="C147" s="10" t="s">
        <v>22</v>
      </c>
      <c r="D147" s="11">
        <v>0.28000000000000003</v>
      </c>
      <c r="E147" s="12">
        <v>0.1</v>
      </c>
      <c r="F147" s="9" t="s">
        <v>105</v>
      </c>
      <c r="G147" s="10" t="e">
        <f ca="1">CONCAT('BD-Artículos'!$B147,'BD-Artículos'!$D147)</f>
        <v>#NAME?</v>
      </c>
      <c r="H147" s="10" t="s">
        <v>3</v>
      </c>
      <c r="I147" s="9" t="s">
        <v>26</v>
      </c>
      <c r="J147" s="12">
        <v>2012</v>
      </c>
      <c r="K147" s="15" t="s">
        <v>79</v>
      </c>
      <c r="L147" s="10" t="s">
        <v>84</v>
      </c>
    </row>
    <row r="148" spans="1:12" ht="15.75" customHeight="1" x14ac:dyDescent="0.25">
      <c r="A148" s="8" t="s">
        <v>151</v>
      </c>
      <c r="B148" s="10" t="s">
        <v>32</v>
      </c>
      <c r="C148" s="10" t="s">
        <v>22</v>
      </c>
      <c r="D148" s="11">
        <v>0.24</v>
      </c>
      <c r="E148" s="12">
        <v>0.1</v>
      </c>
      <c r="F148" s="9" t="s">
        <v>83</v>
      </c>
      <c r="G148" s="10" t="e">
        <f ca="1">CONCAT('BD-Artículos'!$B148,'BD-Artículos'!$D148)</f>
        <v>#NAME?</v>
      </c>
      <c r="H148" s="10" t="s">
        <v>3</v>
      </c>
      <c r="I148" s="9" t="s">
        <v>26</v>
      </c>
      <c r="J148" s="12">
        <v>2012</v>
      </c>
      <c r="K148" s="15" t="s">
        <v>79</v>
      </c>
      <c r="L148" s="10" t="s">
        <v>86</v>
      </c>
    </row>
    <row r="149" spans="1:12" ht="15.75" customHeight="1" x14ac:dyDescent="0.25">
      <c r="A149" s="8" t="s">
        <v>151</v>
      </c>
      <c r="B149" s="10" t="s">
        <v>32</v>
      </c>
      <c r="C149" s="10" t="s">
        <v>22</v>
      </c>
      <c r="D149" s="11">
        <v>0.09</v>
      </c>
      <c r="E149" s="12">
        <v>0.1</v>
      </c>
      <c r="F149" s="9" t="s">
        <v>83</v>
      </c>
      <c r="G149" s="10" t="e">
        <f ca="1">CONCAT('BD-Artículos'!$B149,'BD-Artículos'!$D149)</f>
        <v>#NAME?</v>
      </c>
      <c r="H149" s="10" t="s">
        <v>3</v>
      </c>
      <c r="I149" s="9" t="s">
        <v>26</v>
      </c>
      <c r="J149" s="12">
        <v>2012</v>
      </c>
      <c r="K149" s="15" t="s">
        <v>79</v>
      </c>
      <c r="L149" s="10" t="s">
        <v>86</v>
      </c>
    </row>
    <row r="150" spans="1:12" ht="15.75" customHeight="1" x14ac:dyDescent="0.25">
      <c r="A150" s="8" t="s">
        <v>151</v>
      </c>
      <c r="B150" s="10" t="s">
        <v>32</v>
      </c>
      <c r="C150" s="10" t="s">
        <v>22</v>
      </c>
      <c r="D150" s="11">
        <v>0.27</v>
      </c>
      <c r="E150" s="12">
        <v>0.2</v>
      </c>
      <c r="F150" s="9" t="s">
        <v>78</v>
      </c>
      <c r="G150" s="10" t="e">
        <f ca="1">CONCAT('BD-Artículos'!$B150,'BD-Artículos'!$D150)</f>
        <v>#NAME?</v>
      </c>
      <c r="H150" s="10" t="s">
        <v>3</v>
      </c>
      <c r="I150" s="9" t="s">
        <v>26</v>
      </c>
      <c r="J150" s="12">
        <v>2012</v>
      </c>
      <c r="K150" s="15" t="s">
        <v>79</v>
      </c>
      <c r="L150" s="10" t="s">
        <v>80</v>
      </c>
    </row>
    <row r="151" spans="1:12" ht="15.75" customHeight="1" x14ac:dyDescent="0.25">
      <c r="A151" s="8" t="s">
        <v>151</v>
      </c>
      <c r="B151" s="10" t="s">
        <v>32</v>
      </c>
      <c r="C151" s="10" t="s">
        <v>22</v>
      </c>
      <c r="D151" s="11">
        <v>1.6</v>
      </c>
      <c r="E151" s="12">
        <v>0.2</v>
      </c>
      <c r="F151" s="9" t="s">
        <v>83</v>
      </c>
      <c r="G151" s="10" t="e">
        <f ca="1">CONCAT('BD-Artículos'!$B151,'BD-Artículos'!$D151)</f>
        <v>#NAME?</v>
      </c>
      <c r="H151" s="10" t="s">
        <v>3</v>
      </c>
      <c r="I151" s="9" t="s">
        <v>26</v>
      </c>
      <c r="J151" s="12">
        <v>2012</v>
      </c>
      <c r="K151" s="15" t="s">
        <v>103</v>
      </c>
      <c r="L151" s="10" t="s">
        <v>84</v>
      </c>
    </row>
    <row r="152" spans="1:12" ht="15.75" customHeight="1" x14ac:dyDescent="0.25">
      <c r="A152" s="8" t="s">
        <v>151</v>
      </c>
      <c r="B152" s="10" t="s">
        <v>32</v>
      </c>
      <c r="C152" s="10" t="s">
        <v>22</v>
      </c>
      <c r="D152" s="11">
        <v>0.97</v>
      </c>
      <c r="E152" s="12">
        <v>0.2</v>
      </c>
      <c r="F152" s="9" t="s">
        <v>78</v>
      </c>
      <c r="G152" s="10" t="e">
        <f ca="1">CONCAT('BD-Artículos'!$B152,'BD-Artículos'!$D152)</f>
        <v>#NAME?</v>
      </c>
      <c r="H152" s="10" t="s">
        <v>3</v>
      </c>
      <c r="I152" s="9" t="s">
        <v>26</v>
      </c>
      <c r="J152" s="12">
        <v>2012</v>
      </c>
      <c r="K152" s="15" t="s">
        <v>103</v>
      </c>
      <c r="L152" s="10" t="s">
        <v>84</v>
      </c>
    </row>
    <row r="153" spans="1:12" ht="15.75" customHeight="1" x14ac:dyDescent="0.25">
      <c r="A153" s="8" t="s">
        <v>151</v>
      </c>
      <c r="B153" s="10" t="s">
        <v>32</v>
      </c>
      <c r="C153" s="10" t="s">
        <v>22</v>
      </c>
      <c r="D153" s="19">
        <v>0.64</v>
      </c>
      <c r="E153" s="12">
        <v>0.2</v>
      </c>
      <c r="F153" s="9" t="s">
        <v>105</v>
      </c>
      <c r="G153" s="10" t="e">
        <f ca="1">CONCAT('BD-Artículos'!$B153,'BD-Artículos'!$D153)</f>
        <v>#NAME?</v>
      </c>
      <c r="H153" s="10" t="s">
        <v>3</v>
      </c>
      <c r="I153" s="9" t="s">
        <v>26</v>
      </c>
      <c r="J153" s="12">
        <v>2012</v>
      </c>
      <c r="K153" s="15" t="s">
        <v>60</v>
      </c>
      <c r="L153" s="10" t="s">
        <v>84</v>
      </c>
    </row>
    <row r="154" spans="1:12" ht="15.75" customHeight="1" x14ac:dyDescent="0.25">
      <c r="A154" s="8" t="s">
        <v>151</v>
      </c>
      <c r="B154" s="10" t="s">
        <v>32</v>
      </c>
      <c r="C154" s="10" t="s">
        <v>22</v>
      </c>
      <c r="D154" s="11">
        <v>0.56999999999999995</v>
      </c>
      <c r="E154" s="12">
        <v>0.2</v>
      </c>
      <c r="F154" s="9" t="s">
        <v>78</v>
      </c>
      <c r="G154" s="10" t="e">
        <f ca="1">CONCAT('BD-Artículos'!$B154,'BD-Artículos'!$D154)</f>
        <v>#NAME?</v>
      </c>
      <c r="H154" s="10" t="s">
        <v>3</v>
      </c>
      <c r="I154" s="9" t="s">
        <v>26</v>
      </c>
      <c r="J154" s="12">
        <v>2012</v>
      </c>
      <c r="K154" s="15" t="s">
        <v>69</v>
      </c>
      <c r="L154" s="10" t="s">
        <v>84</v>
      </c>
    </row>
    <row r="155" spans="1:12" ht="15.75" customHeight="1" x14ac:dyDescent="0.25">
      <c r="A155" s="8" t="s">
        <v>151</v>
      </c>
      <c r="B155" s="10" t="s">
        <v>32</v>
      </c>
      <c r="C155" s="10" t="s">
        <v>22</v>
      </c>
      <c r="D155" s="19">
        <v>2.2000000000000002</v>
      </c>
      <c r="E155" s="12">
        <v>0.2</v>
      </c>
      <c r="F155" s="9" t="s">
        <v>83</v>
      </c>
      <c r="G155" s="10" t="e">
        <f ca="1">CONCAT('BD-Artículos'!$B155,'BD-Artículos'!$D155)</f>
        <v>#NAME?</v>
      </c>
      <c r="H155" s="10" t="s">
        <v>3</v>
      </c>
      <c r="I155" s="9" t="s">
        <v>26</v>
      </c>
      <c r="J155" s="12">
        <v>2012</v>
      </c>
      <c r="K155" s="15" t="s">
        <v>60</v>
      </c>
      <c r="L155" s="10" t="s">
        <v>86</v>
      </c>
    </row>
    <row r="156" spans="1:12" ht="15.75" customHeight="1" x14ac:dyDescent="0.25">
      <c r="A156" s="8" t="s">
        <v>151</v>
      </c>
      <c r="B156" s="10" t="s">
        <v>32</v>
      </c>
      <c r="C156" s="10" t="s">
        <v>22</v>
      </c>
      <c r="D156" s="19">
        <v>1.63</v>
      </c>
      <c r="E156" s="12">
        <v>0.2</v>
      </c>
      <c r="F156" s="9" t="s">
        <v>78</v>
      </c>
      <c r="G156" s="10" t="e">
        <f ca="1">CONCAT('BD-Artículos'!$B156,'BD-Artículos'!$D156)</f>
        <v>#NAME?</v>
      </c>
      <c r="H156" s="10" t="s">
        <v>3</v>
      </c>
      <c r="I156" s="9" t="s">
        <v>26</v>
      </c>
      <c r="J156" s="12">
        <v>2012</v>
      </c>
      <c r="K156" s="15" t="s">
        <v>60</v>
      </c>
      <c r="L156" s="10" t="s">
        <v>86</v>
      </c>
    </row>
    <row r="157" spans="1:12" ht="15.75" customHeight="1" x14ac:dyDescent="0.25">
      <c r="A157" s="8" t="s">
        <v>151</v>
      </c>
      <c r="B157" s="10" t="s">
        <v>32</v>
      </c>
      <c r="C157" s="10" t="s">
        <v>22</v>
      </c>
      <c r="D157" s="19">
        <v>1.1000000000000001</v>
      </c>
      <c r="E157" s="12">
        <v>0.2</v>
      </c>
      <c r="F157" s="9" t="s">
        <v>78</v>
      </c>
      <c r="G157" s="10" t="e">
        <f ca="1">CONCAT('BD-Artículos'!$B157,'BD-Artículos'!$D157)</f>
        <v>#NAME?</v>
      </c>
      <c r="H157" s="10" t="s">
        <v>3</v>
      </c>
      <c r="I157" s="9" t="s">
        <v>26</v>
      </c>
      <c r="J157" s="12">
        <v>2012</v>
      </c>
      <c r="K157" s="15" t="s">
        <v>60</v>
      </c>
      <c r="L157" s="10" t="s">
        <v>86</v>
      </c>
    </row>
    <row r="158" spans="1:12" ht="15.75" customHeight="1" x14ac:dyDescent="0.25">
      <c r="A158" s="8" t="s">
        <v>151</v>
      </c>
      <c r="B158" s="10" t="s">
        <v>32</v>
      </c>
      <c r="C158" s="10" t="s">
        <v>22</v>
      </c>
      <c r="D158" s="11">
        <v>0.74</v>
      </c>
      <c r="E158" s="12">
        <v>0.2</v>
      </c>
      <c r="F158" s="9" t="s">
        <v>83</v>
      </c>
      <c r="G158" s="10" t="e">
        <f ca="1">CONCAT('BD-Artículos'!$B158,'BD-Artículos'!$D158)</f>
        <v>#NAME?</v>
      </c>
      <c r="H158" s="10" t="s">
        <v>3</v>
      </c>
      <c r="I158" s="9" t="s">
        <v>26</v>
      </c>
      <c r="J158" s="12">
        <v>2012</v>
      </c>
      <c r="K158" s="15" t="s">
        <v>79</v>
      </c>
      <c r="L158" s="10" t="s">
        <v>86</v>
      </c>
    </row>
    <row r="159" spans="1:12" ht="15.75" customHeight="1" x14ac:dyDescent="0.25">
      <c r="A159" s="8" t="s">
        <v>151</v>
      </c>
      <c r="B159" s="10" t="s">
        <v>32</v>
      </c>
      <c r="C159" s="10" t="s">
        <v>22</v>
      </c>
      <c r="D159" s="11">
        <v>0.3</v>
      </c>
      <c r="E159" s="12">
        <v>0.2</v>
      </c>
      <c r="F159" s="9" t="s">
        <v>83</v>
      </c>
      <c r="G159" s="10" t="e">
        <f ca="1">CONCAT('BD-Artículos'!$B159,'BD-Artículos'!$D159)</f>
        <v>#NAME?</v>
      </c>
      <c r="H159" s="10" t="s">
        <v>3</v>
      </c>
      <c r="I159" s="9" t="s">
        <v>26</v>
      </c>
      <c r="J159" s="12">
        <v>2012</v>
      </c>
      <c r="K159" s="15" t="s">
        <v>27</v>
      </c>
      <c r="L159" s="10" t="s">
        <v>86</v>
      </c>
    </row>
    <row r="160" spans="1:12" ht="15.75" customHeight="1" x14ac:dyDescent="0.25">
      <c r="A160" s="8" t="s">
        <v>151</v>
      </c>
      <c r="B160" s="10" t="s">
        <v>32</v>
      </c>
      <c r="C160" s="10" t="s">
        <v>22</v>
      </c>
      <c r="D160" s="11">
        <v>0.2</v>
      </c>
      <c r="E160" s="12">
        <v>0.2</v>
      </c>
      <c r="F160" s="9" t="s">
        <v>78</v>
      </c>
      <c r="G160" s="10" t="e">
        <f ca="1">CONCAT('BD-Artículos'!$B160,'BD-Artículos'!$D160)</f>
        <v>#NAME?</v>
      </c>
      <c r="H160" s="10" t="s">
        <v>3</v>
      </c>
      <c r="I160" s="9" t="s">
        <v>26</v>
      </c>
      <c r="J160" s="12">
        <v>2012</v>
      </c>
      <c r="K160" s="15" t="s">
        <v>27</v>
      </c>
      <c r="L160" s="10" t="s">
        <v>86</v>
      </c>
    </row>
    <row r="161" spans="1:12" ht="15.75" customHeight="1" x14ac:dyDescent="0.25">
      <c r="A161" s="8" t="s">
        <v>151</v>
      </c>
      <c r="B161" s="10" t="s">
        <v>32</v>
      </c>
      <c r="C161" s="10" t="s">
        <v>22</v>
      </c>
      <c r="D161" s="11">
        <v>0.23</v>
      </c>
      <c r="E161" s="12">
        <v>0.1</v>
      </c>
      <c r="F161" s="9" t="s">
        <v>118</v>
      </c>
      <c r="G161" s="10" t="e">
        <f ca="1">CONCAT('BD-Artículos'!$B161,'BD-Artículos'!$D161)</f>
        <v>#NAME?</v>
      </c>
      <c r="H161" s="10" t="s">
        <v>3</v>
      </c>
      <c r="I161" s="9" t="s">
        <v>120</v>
      </c>
      <c r="J161" s="12">
        <v>2012</v>
      </c>
      <c r="K161" s="15" t="s">
        <v>79</v>
      </c>
      <c r="L161" s="10" t="s">
        <v>86</v>
      </c>
    </row>
    <row r="162" spans="1:12" ht="15.75" customHeight="1" x14ac:dyDescent="0.25">
      <c r="A162" s="8" t="s">
        <v>151</v>
      </c>
      <c r="B162" s="10" t="s">
        <v>32</v>
      </c>
      <c r="C162" s="10" t="s">
        <v>22</v>
      </c>
      <c r="D162" s="11">
        <v>0.15</v>
      </c>
      <c r="E162" s="12">
        <v>0.1</v>
      </c>
      <c r="F162" s="9" t="s">
        <v>118</v>
      </c>
      <c r="G162" s="10" t="e">
        <f ca="1">CONCAT('BD-Artículos'!$B162,'BD-Artículos'!$D162)</f>
        <v>#NAME?</v>
      </c>
      <c r="H162" s="10" t="s">
        <v>3</v>
      </c>
      <c r="I162" s="9" t="s">
        <v>120</v>
      </c>
      <c r="J162" s="12">
        <v>2012</v>
      </c>
      <c r="K162" s="15" t="s">
        <v>79</v>
      </c>
      <c r="L162" s="10" t="s">
        <v>86</v>
      </c>
    </row>
    <row r="163" spans="1:12" ht="15.75" customHeight="1" x14ac:dyDescent="0.25">
      <c r="A163" s="8" t="s">
        <v>151</v>
      </c>
      <c r="B163" s="10" t="s">
        <v>32</v>
      </c>
      <c r="C163" s="10" t="s">
        <v>22</v>
      </c>
      <c r="D163" s="11">
        <v>1.73</v>
      </c>
      <c r="E163" s="12">
        <v>0.2</v>
      </c>
      <c r="F163" s="9" t="s">
        <v>118</v>
      </c>
      <c r="G163" s="10" t="e">
        <f ca="1">CONCAT('BD-Artículos'!$B163,'BD-Artículos'!$D163)</f>
        <v>#NAME?</v>
      </c>
      <c r="H163" s="10" t="s">
        <v>3</v>
      </c>
      <c r="I163" s="9" t="s">
        <v>120</v>
      </c>
      <c r="J163" s="12">
        <v>2012</v>
      </c>
      <c r="K163" s="15" t="s">
        <v>60</v>
      </c>
      <c r="L163" s="10" t="s">
        <v>80</v>
      </c>
    </row>
    <row r="164" spans="1:12" ht="15.75" customHeight="1" x14ac:dyDescent="0.25">
      <c r="A164" s="8" t="s">
        <v>151</v>
      </c>
      <c r="B164" s="10" t="s">
        <v>32</v>
      </c>
      <c r="C164" s="10" t="s">
        <v>22</v>
      </c>
      <c r="D164" s="11">
        <v>1.1000000000000001</v>
      </c>
      <c r="E164" s="12">
        <v>0.2</v>
      </c>
      <c r="F164" s="9" t="s">
        <v>118</v>
      </c>
      <c r="G164" s="10" t="e">
        <f ca="1">CONCAT('BD-Artículos'!$B164,'BD-Artículos'!$D164)</f>
        <v>#NAME?</v>
      </c>
      <c r="H164" s="10" t="s">
        <v>3</v>
      </c>
      <c r="I164" s="9" t="s">
        <v>120</v>
      </c>
      <c r="J164" s="12">
        <v>2012</v>
      </c>
      <c r="K164" s="15" t="s">
        <v>103</v>
      </c>
      <c r="L164" s="10" t="s">
        <v>84</v>
      </c>
    </row>
    <row r="165" spans="1:12" ht="15.75" customHeight="1" x14ac:dyDescent="0.25">
      <c r="A165" s="8" t="s">
        <v>151</v>
      </c>
      <c r="B165" s="10" t="s">
        <v>32</v>
      </c>
      <c r="C165" s="10" t="s">
        <v>22</v>
      </c>
      <c r="D165" s="19">
        <v>2.1</v>
      </c>
      <c r="E165" s="12">
        <v>0.2</v>
      </c>
      <c r="F165" s="9" t="s">
        <v>118</v>
      </c>
      <c r="G165" s="10" t="e">
        <f ca="1">CONCAT('BD-Artículos'!$B165,'BD-Artículos'!$D165)</f>
        <v>#NAME?</v>
      </c>
      <c r="H165" s="10" t="s">
        <v>3</v>
      </c>
      <c r="I165" s="9" t="s">
        <v>120</v>
      </c>
      <c r="J165" s="12">
        <v>2012</v>
      </c>
      <c r="K165" s="15" t="s">
        <v>60</v>
      </c>
      <c r="L165" s="10" t="s">
        <v>86</v>
      </c>
    </row>
    <row r="166" spans="1:12" ht="15.75" customHeight="1" x14ac:dyDescent="0.25">
      <c r="A166" s="8" t="s">
        <v>151</v>
      </c>
      <c r="B166" s="10" t="s">
        <v>32</v>
      </c>
      <c r="C166" s="10" t="s">
        <v>22</v>
      </c>
      <c r="D166" s="11">
        <v>0.55000000000000004</v>
      </c>
      <c r="E166" s="12">
        <v>0.2</v>
      </c>
      <c r="F166" s="9" t="s">
        <v>118</v>
      </c>
      <c r="G166" s="10" t="e">
        <f ca="1">CONCAT('BD-Artículos'!$B166,'BD-Artículos'!$D166)</f>
        <v>#NAME?</v>
      </c>
      <c r="H166" s="10" t="s">
        <v>3</v>
      </c>
      <c r="I166" s="9" t="s">
        <v>120</v>
      </c>
      <c r="J166" s="12">
        <v>2012</v>
      </c>
      <c r="K166" s="15" t="s">
        <v>27</v>
      </c>
      <c r="L166" s="10" t="s">
        <v>86</v>
      </c>
    </row>
    <row r="167" spans="1:12" ht="15.75" customHeight="1" x14ac:dyDescent="0.25">
      <c r="A167" s="8" t="s">
        <v>151</v>
      </c>
      <c r="B167" s="10" t="s">
        <v>32</v>
      </c>
      <c r="C167" s="10" t="s">
        <v>22</v>
      </c>
      <c r="D167" s="11">
        <v>0.25</v>
      </c>
      <c r="E167" s="12">
        <v>0.2</v>
      </c>
      <c r="F167" s="9" t="s">
        <v>118</v>
      </c>
      <c r="G167" s="10" t="e">
        <f ca="1">CONCAT('BD-Artículos'!$B167,'BD-Artículos'!$D167)</f>
        <v>#NAME?</v>
      </c>
      <c r="H167" s="10" t="s">
        <v>3</v>
      </c>
      <c r="I167" s="9" t="s">
        <v>120</v>
      </c>
      <c r="J167" s="12">
        <v>2012</v>
      </c>
      <c r="K167" s="15" t="s">
        <v>79</v>
      </c>
      <c r="L167" s="10" t="s">
        <v>86</v>
      </c>
    </row>
    <row r="168" spans="1:12" ht="15.75" customHeight="1" x14ac:dyDescent="0.25">
      <c r="A168" s="8" t="s">
        <v>151</v>
      </c>
      <c r="B168" s="10" t="s">
        <v>32</v>
      </c>
      <c r="C168" s="10" t="s">
        <v>22</v>
      </c>
      <c r="D168" s="19">
        <v>0.23</v>
      </c>
      <c r="E168" s="12">
        <v>0.2</v>
      </c>
      <c r="F168" s="9" t="s">
        <v>118</v>
      </c>
      <c r="G168" s="10" t="e">
        <f ca="1">CONCAT('BD-Artículos'!$B168,'BD-Artículos'!$D168)</f>
        <v>#NAME?</v>
      </c>
      <c r="H168" s="10" t="s">
        <v>3</v>
      </c>
      <c r="I168" s="9" t="s">
        <v>120</v>
      </c>
      <c r="J168" s="12">
        <v>2012</v>
      </c>
      <c r="K168" s="15" t="s">
        <v>60</v>
      </c>
      <c r="L168" s="10" t="s">
        <v>86</v>
      </c>
    </row>
    <row r="169" spans="1:12" ht="15.75" customHeight="1" x14ac:dyDescent="0.25">
      <c r="A169" s="8" t="s">
        <v>151</v>
      </c>
      <c r="B169" s="10" t="s">
        <v>32</v>
      </c>
      <c r="C169" s="10" t="s">
        <v>22</v>
      </c>
      <c r="D169" s="11">
        <v>0.3</v>
      </c>
      <c r="E169" s="12">
        <v>0.05</v>
      </c>
      <c r="F169" s="10" t="s">
        <v>140</v>
      </c>
      <c r="G169" s="10" t="e">
        <f ca="1">CONCAT('BD-Artículos'!$B169,'BD-Artículos'!$D169)</f>
        <v>#NAME?</v>
      </c>
      <c r="H169" s="10" t="s">
        <v>3</v>
      </c>
      <c r="I169" s="10" t="s">
        <v>24</v>
      </c>
      <c r="J169" s="12">
        <v>2016</v>
      </c>
      <c r="K169" s="12" t="s">
        <v>79</v>
      </c>
      <c r="L169" s="10" t="s">
        <v>141</v>
      </c>
    </row>
    <row r="170" spans="1:12" ht="15.75" customHeight="1" x14ac:dyDescent="0.25">
      <c r="A170" s="8" t="s">
        <v>151</v>
      </c>
      <c r="B170" s="10" t="s">
        <v>32</v>
      </c>
      <c r="C170" s="10" t="s">
        <v>22</v>
      </c>
      <c r="D170" s="11">
        <v>0.7</v>
      </c>
      <c r="E170" s="12">
        <v>0.05</v>
      </c>
      <c r="F170" s="10" t="s">
        <v>140</v>
      </c>
      <c r="G170" s="10" t="e">
        <f ca="1">CONCAT('BD-Artículos'!$B170,'BD-Artículos'!$D170)</f>
        <v>#NAME?</v>
      </c>
      <c r="H170" s="10" t="s">
        <v>3</v>
      </c>
      <c r="I170" s="10" t="s">
        <v>24</v>
      </c>
      <c r="J170" s="12">
        <v>2017</v>
      </c>
      <c r="K170" s="12" t="s">
        <v>60</v>
      </c>
      <c r="L170" s="10" t="s">
        <v>141</v>
      </c>
    </row>
    <row r="171" spans="1:12" ht="15.75" customHeight="1" x14ac:dyDescent="0.25">
      <c r="A171" s="8" t="s">
        <v>151</v>
      </c>
      <c r="B171" s="10" t="s">
        <v>32</v>
      </c>
      <c r="C171" s="10" t="s">
        <v>22</v>
      </c>
      <c r="D171" s="11">
        <v>0.08</v>
      </c>
      <c r="E171" s="12">
        <v>0.05</v>
      </c>
      <c r="F171" s="10" t="s">
        <v>142</v>
      </c>
      <c r="G171" s="10" t="e">
        <f ca="1">CONCAT('BD-Artículos'!$B171,'BD-Artículos'!$D171)</f>
        <v>#NAME?</v>
      </c>
      <c r="H171" s="10" t="s">
        <v>3</v>
      </c>
      <c r="I171" s="10" t="s">
        <v>24</v>
      </c>
      <c r="J171" s="12">
        <v>2017</v>
      </c>
      <c r="K171" s="12" t="s">
        <v>60</v>
      </c>
      <c r="L171" s="10" t="s">
        <v>141</v>
      </c>
    </row>
    <row r="172" spans="1:12" ht="15.75" customHeight="1" x14ac:dyDescent="0.25">
      <c r="A172" s="8" t="s">
        <v>151</v>
      </c>
      <c r="B172" s="10" t="s">
        <v>32</v>
      </c>
      <c r="C172" s="10" t="s">
        <v>22</v>
      </c>
      <c r="D172" s="11">
        <v>0.9</v>
      </c>
      <c r="E172" s="12">
        <v>0.05</v>
      </c>
      <c r="F172" s="10" t="s">
        <v>140</v>
      </c>
      <c r="G172" s="10" t="e">
        <f ca="1">CONCAT('BD-Artículos'!$B172,'BD-Artículos'!$D172)</f>
        <v>#NAME?</v>
      </c>
      <c r="H172" s="10" t="s">
        <v>3</v>
      </c>
      <c r="I172" s="10" t="s">
        <v>24</v>
      </c>
      <c r="J172" s="12">
        <v>2017</v>
      </c>
      <c r="K172" s="12" t="s">
        <v>124</v>
      </c>
      <c r="L172" s="10" t="s">
        <v>141</v>
      </c>
    </row>
    <row r="173" spans="1:12" ht="15.75" customHeight="1" x14ac:dyDescent="0.25">
      <c r="A173" s="8" t="s">
        <v>151</v>
      </c>
      <c r="B173" s="10" t="s">
        <v>32</v>
      </c>
      <c r="C173" s="10" t="s">
        <v>22</v>
      </c>
      <c r="D173" s="11">
        <v>0.08</v>
      </c>
      <c r="E173" s="12">
        <v>0.05</v>
      </c>
      <c r="F173" s="10" t="s">
        <v>155</v>
      </c>
      <c r="G173" s="10" t="e">
        <f ca="1">CONCAT('BD-Artículos'!$B173,'BD-Artículos'!$D173)</f>
        <v>#NAME?</v>
      </c>
      <c r="H173" s="10" t="s">
        <v>3</v>
      </c>
      <c r="I173" s="10" t="s">
        <v>24</v>
      </c>
      <c r="J173" s="12">
        <v>2017</v>
      </c>
      <c r="K173" s="12" t="s">
        <v>124</v>
      </c>
      <c r="L173" s="10" t="s">
        <v>141</v>
      </c>
    </row>
    <row r="174" spans="1:12" ht="15.75" customHeight="1" x14ac:dyDescent="0.25">
      <c r="A174" s="8" t="s">
        <v>151</v>
      </c>
      <c r="B174" s="10" t="s">
        <v>32</v>
      </c>
      <c r="C174" s="10" t="s">
        <v>22</v>
      </c>
      <c r="D174" s="11">
        <v>0.06</v>
      </c>
      <c r="E174" s="12">
        <v>0.05</v>
      </c>
      <c r="F174" s="10" t="s">
        <v>142</v>
      </c>
      <c r="G174" s="10" t="e">
        <f ca="1">CONCAT('BD-Artículos'!$B174,'BD-Artículos'!$D174)</f>
        <v>#NAME?</v>
      </c>
      <c r="H174" s="10" t="s">
        <v>3</v>
      </c>
      <c r="I174" s="10" t="s">
        <v>24</v>
      </c>
      <c r="J174" s="12">
        <v>2017</v>
      </c>
      <c r="K174" s="12" t="s">
        <v>124</v>
      </c>
      <c r="L174" s="10" t="s">
        <v>141</v>
      </c>
    </row>
    <row r="175" spans="1:12" ht="15.75" customHeight="1" x14ac:dyDescent="0.25">
      <c r="A175" s="8" t="s">
        <v>151</v>
      </c>
      <c r="B175" s="10" t="s">
        <v>32</v>
      </c>
      <c r="C175" s="10" t="s">
        <v>22</v>
      </c>
      <c r="D175" s="11">
        <v>0.66</v>
      </c>
      <c r="E175" s="12" t="s">
        <v>24</v>
      </c>
      <c r="F175" s="10" t="s">
        <v>143</v>
      </c>
      <c r="G175" s="10" t="e">
        <f ca="1">CONCAT('BD-Artículos'!$B175,'BD-Artículos'!$D175)</f>
        <v>#NAME?</v>
      </c>
      <c r="H175" s="10" t="s">
        <v>3</v>
      </c>
      <c r="I175" s="10" t="s">
        <v>24</v>
      </c>
      <c r="J175" s="12">
        <v>2016</v>
      </c>
      <c r="K175" s="12" t="s">
        <v>103</v>
      </c>
      <c r="L175" s="10" t="s">
        <v>141</v>
      </c>
    </row>
    <row r="176" spans="1:12" ht="15.75" customHeight="1" x14ac:dyDescent="0.25">
      <c r="A176" s="8" t="s">
        <v>151</v>
      </c>
      <c r="B176" s="10" t="s">
        <v>32</v>
      </c>
      <c r="C176" s="10" t="s">
        <v>22</v>
      </c>
      <c r="D176" s="11">
        <v>0.06</v>
      </c>
      <c r="E176" s="12" t="s">
        <v>24</v>
      </c>
      <c r="F176" s="10" t="s">
        <v>144</v>
      </c>
      <c r="G176" s="10" t="e">
        <f ca="1">CONCAT('BD-Artículos'!$B176,'BD-Artículos'!$D176)</f>
        <v>#NAME?</v>
      </c>
      <c r="H176" s="10" t="s">
        <v>3</v>
      </c>
      <c r="I176" s="10" t="s">
        <v>24</v>
      </c>
      <c r="J176" s="12">
        <v>2016</v>
      </c>
      <c r="K176" s="12" t="s">
        <v>103</v>
      </c>
      <c r="L176" s="10" t="s">
        <v>141</v>
      </c>
    </row>
    <row r="177" spans="1:12" ht="15.75" customHeight="1" x14ac:dyDescent="0.25">
      <c r="A177" s="8" t="s">
        <v>151</v>
      </c>
      <c r="B177" s="10" t="s">
        <v>32</v>
      </c>
      <c r="C177" s="10" t="s">
        <v>22</v>
      </c>
      <c r="D177" s="11">
        <v>0.49</v>
      </c>
      <c r="E177" s="12" t="s">
        <v>24</v>
      </c>
      <c r="F177" s="10" t="s">
        <v>143</v>
      </c>
      <c r="G177" s="10" t="e">
        <f ca="1">CONCAT('BD-Artículos'!$B177,'BD-Artículos'!$D177)</f>
        <v>#NAME?</v>
      </c>
      <c r="H177" s="10" t="s">
        <v>3</v>
      </c>
      <c r="I177" s="10" t="s">
        <v>24</v>
      </c>
      <c r="J177" s="12">
        <v>2016</v>
      </c>
      <c r="K177" s="12" t="s">
        <v>79</v>
      </c>
      <c r="L177" s="10" t="s">
        <v>141</v>
      </c>
    </row>
    <row r="178" spans="1:12" ht="15.75" customHeight="1" x14ac:dyDescent="0.25">
      <c r="A178" s="8" t="s">
        <v>151</v>
      </c>
      <c r="B178" s="10" t="s">
        <v>32</v>
      </c>
      <c r="C178" s="10" t="s">
        <v>22</v>
      </c>
      <c r="D178" s="11">
        <v>0.15</v>
      </c>
      <c r="E178" s="12" t="s">
        <v>24</v>
      </c>
      <c r="F178" s="10" t="s">
        <v>144</v>
      </c>
      <c r="G178" s="10" t="e">
        <f ca="1">CONCAT('BD-Artículos'!$B178,'BD-Artículos'!$D178)</f>
        <v>#NAME?</v>
      </c>
      <c r="H178" s="10" t="s">
        <v>3</v>
      </c>
      <c r="I178" s="10" t="s">
        <v>24</v>
      </c>
      <c r="J178" s="12">
        <v>2016</v>
      </c>
      <c r="K178" s="12" t="s">
        <v>79</v>
      </c>
      <c r="L178" s="10" t="s">
        <v>141</v>
      </c>
    </row>
    <row r="179" spans="1:12" ht="15.75" customHeight="1" x14ac:dyDescent="0.25">
      <c r="A179" s="8" t="s">
        <v>151</v>
      </c>
      <c r="B179" s="10" t="s">
        <v>32</v>
      </c>
      <c r="C179" s="10" t="s">
        <v>22</v>
      </c>
      <c r="D179" s="11">
        <v>0.12</v>
      </c>
      <c r="E179" s="12" t="s">
        <v>24</v>
      </c>
      <c r="F179" s="10" t="s">
        <v>156</v>
      </c>
      <c r="G179" s="10" t="e">
        <f ca="1">CONCAT('BD-Artículos'!$B179,'BD-Artículos'!$D179)</f>
        <v>#NAME?</v>
      </c>
      <c r="H179" s="10" t="s">
        <v>3</v>
      </c>
      <c r="I179" s="10" t="s">
        <v>24</v>
      </c>
      <c r="J179" s="12">
        <v>2016</v>
      </c>
      <c r="K179" s="12" t="s">
        <v>79</v>
      </c>
      <c r="L179" s="10" t="s">
        <v>141</v>
      </c>
    </row>
    <row r="180" spans="1:12" ht="15.75" customHeight="1" x14ac:dyDescent="0.25">
      <c r="A180" s="8" t="s">
        <v>151</v>
      </c>
      <c r="B180" s="10" t="s">
        <v>32</v>
      </c>
      <c r="C180" s="10" t="s">
        <v>22</v>
      </c>
      <c r="D180" s="11">
        <v>0.48</v>
      </c>
      <c r="E180" s="12" t="s">
        <v>24</v>
      </c>
      <c r="F180" s="10" t="s">
        <v>143</v>
      </c>
      <c r="G180" s="10" t="e">
        <f ca="1">CONCAT('BD-Artículos'!$B180,'BD-Artículos'!$D180)</f>
        <v>#NAME?</v>
      </c>
      <c r="H180" s="10" t="s">
        <v>3</v>
      </c>
      <c r="I180" s="10" t="s">
        <v>24</v>
      </c>
      <c r="J180" s="12">
        <v>2017</v>
      </c>
      <c r="K180" s="12" t="s">
        <v>60</v>
      </c>
      <c r="L180" s="10" t="s">
        <v>141</v>
      </c>
    </row>
    <row r="181" spans="1:12" ht="15.75" customHeight="1" x14ac:dyDescent="0.25">
      <c r="A181" s="8" t="s">
        <v>151</v>
      </c>
      <c r="B181" s="10" t="s">
        <v>32</v>
      </c>
      <c r="C181" s="10" t="s">
        <v>22</v>
      </c>
      <c r="D181" s="11">
        <v>0.31</v>
      </c>
      <c r="E181" s="12" t="s">
        <v>24</v>
      </c>
      <c r="F181" s="10" t="s">
        <v>156</v>
      </c>
      <c r="G181" s="10" t="e">
        <f ca="1">CONCAT('BD-Artículos'!$B181,'BD-Artículos'!$D181)</f>
        <v>#NAME?</v>
      </c>
      <c r="H181" s="10" t="s">
        <v>3</v>
      </c>
      <c r="I181" s="10" t="s">
        <v>24</v>
      </c>
      <c r="J181" s="12">
        <v>2017</v>
      </c>
      <c r="K181" s="12" t="s">
        <v>60</v>
      </c>
      <c r="L181" s="10" t="s">
        <v>141</v>
      </c>
    </row>
    <row r="182" spans="1:12" ht="15.75" customHeight="1" x14ac:dyDescent="0.25">
      <c r="A182" s="8" t="s">
        <v>157</v>
      </c>
      <c r="B182" s="10" t="s">
        <v>35</v>
      </c>
      <c r="C182" s="10" t="s">
        <v>22</v>
      </c>
      <c r="D182" s="11">
        <v>0.28999999999999998</v>
      </c>
      <c r="E182" s="12">
        <v>0.1</v>
      </c>
      <c r="F182" s="9" t="s">
        <v>105</v>
      </c>
      <c r="G182" s="10" t="e">
        <f ca="1">CONCAT('BD-Artículos'!$B182,'BD-Artículos'!$D182)</f>
        <v>#NAME?</v>
      </c>
      <c r="H182" s="10" t="s">
        <v>3</v>
      </c>
      <c r="I182" s="9" t="s">
        <v>26</v>
      </c>
      <c r="J182" s="12">
        <v>2009</v>
      </c>
      <c r="K182" s="15" t="s">
        <v>38</v>
      </c>
      <c r="L182" s="10" t="s">
        <v>50</v>
      </c>
    </row>
    <row r="183" spans="1:12" ht="15.75" customHeight="1" x14ac:dyDescent="0.25">
      <c r="A183" s="8" t="s">
        <v>157</v>
      </c>
      <c r="B183" s="10" t="s">
        <v>35</v>
      </c>
      <c r="C183" s="10" t="s">
        <v>22</v>
      </c>
      <c r="D183" s="11">
        <v>0.13</v>
      </c>
      <c r="E183" s="12">
        <v>0.1</v>
      </c>
      <c r="F183" s="9" t="s">
        <v>83</v>
      </c>
      <c r="G183" s="10" t="e">
        <f ca="1">CONCAT('BD-Artículos'!$B183,'BD-Artículos'!$D183)</f>
        <v>#NAME?</v>
      </c>
      <c r="H183" s="10" t="s">
        <v>3</v>
      </c>
      <c r="I183" s="9" t="s">
        <v>26</v>
      </c>
      <c r="J183" s="12">
        <v>2012</v>
      </c>
      <c r="K183" s="15" t="s">
        <v>107</v>
      </c>
      <c r="L183" s="10" t="s">
        <v>84</v>
      </c>
    </row>
    <row r="184" spans="1:12" ht="15.75" customHeight="1" x14ac:dyDescent="0.25">
      <c r="A184" s="8" t="s">
        <v>157</v>
      </c>
      <c r="B184" s="10" t="s">
        <v>35</v>
      </c>
      <c r="C184" s="10" t="s">
        <v>22</v>
      </c>
      <c r="D184" s="11">
        <v>9.2809129394250366E-3</v>
      </c>
      <c r="E184" s="12" t="s">
        <v>24</v>
      </c>
      <c r="F184" s="10" t="s">
        <v>92</v>
      </c>
      <c r="G184" s="10" t="e">
        <f ca="1">CONCAT('BD-Artículos'!$B184,'BD-Artículos'!$D184)</f>
        <v>#NAME?</v>
      </c>
      <c r="H184" s="10" t="s">
        <v>3</v>
      </c>
      <c r="I184" s="9" t="s">
        <v>26</v>
      </c>
      <c r="J184" s="12">
        <v>2009</v>
      </c>
      <c r="K184" s="12" t="s">
        <v>27</v>
      </c>
      <c r="L184" s="14" t="s">
        <v>28</v>
      </c>
    </row>
    <row r="185" spans="1:12" ht="15.75" customHeight="1" x14ac:dyDescent="0.25">
      <c r="A185" s="8" t="s">
        <v>157</v>
      </c>
      <c r="B185" s="10" t="s">
        <v>35</v>
      </c>
      <c r="C185" s="10" t="s">
        <v>22</v>
      </c>
      <c r="D185" s="11">
        <v>3.4764038283097176E-3</v>
      </c>
      <c r="E185" s="12" t="s">
        <v>24</v>
      </c>
      <c r="F185" s="10" t="s">
        <v>90</v>
      </c>
      <c r="G185" s="10" t="e">
        <f ca="1">CONCAT('BD-Artículos'!$B185,'BD-Artículos'!$D185)</f>
        <v>#NAME?</v>
      </c>
      <c r="H185" s="10" t="s">
        <v>3</v>
      </c>
      <c r="I185" s="9" t="s">
        <v>26</v>
      </c>
      <c r="J185" s="12">
        <v>2009</v>
      </c>
      <c r="K185" s="12" t="s">
        <v>31</v>
      </c>
      <c r="L185" s="14" t="s">
        <v>28</v>
      </c>
    </row>
    <row r="186" spans="1:12" ht="15.75" customHeight="1" x14ac:dyDescent="0.25">
      <c r="A186" s="8" t="s">
        <v>157</v>
      </c>
      <c r="B186" s="10" t="s">
        <v>35</v>
      </c>
      <c r="C186" s="10" t="s">
        <v>22</v>
      </c>
      <c r="D186" s="11">
        <v>2.5952041374538866E-3</v>
      </c>
      <c r="E186" s="12" t="s">
        <v>24</v>
      </c>
      <c r="F186" s="10" t="s">
        <v>34</v>
      </c>
      <c r="G186" s="10" t="e">
        <f ca="1">CONCAT('BD-Artículos'!$B186,'BD-Artículos'!$D186)</f>
        <v>#NAME?</v>
      </c>
      <c r="H186" s="10" t="s">
        <v>3</v>
      </c>
      <c r="I186" s="9" t="s">
        <v>26</v>
      </c>
      <c r="J186" s="12">
        <v>2009</v>
      </c>
      <c r="K186" s="12" t="s">
        <v>31</v>
      </c>
      <c r="L186" s="14" t="s">
        <v>28</v>
      </c>
    </row>
    <row r="187" spans="1:12" ht="15.75" customHeight="1" x14ac:dyDescent="0.25">
      <c r="A187" s="8" t="s">
        <v>157</v>
      </c>
      <c r="B187" s="10" t="s">
        <v>35</v>
      </c>
      <c r="C187" s="10" t="s">
        <v>22</v>
      </c>
      <c r="D187" s="11">
        <v>5.0866165842811464E-4</v>
      </c>
      <c r="E187" s="12" t="s">
        <v>24</v>
      </c>
      <c r="F187" s="10" t="s">
        <v>92</v>
      </c>
      <c r="G187" s="10" t="e">
        <f ca="1">CONCAT('BD-Artículos'!$B187,'BD-Artículos'!$D187)</f>
        <v>#NAME?</v>
      </c>
      <c r="H187" s="10" t="s">
        <v>3</v>
      </c>
      <c r="I187" s="9" t="s">
        <v>26</v>
      </c>
      <c r="J187" s="12">
        <v>2009</v>
      </c>
      <c r="K187" s="12" t="s">
        <v>31</v>
      </c>
      <c r="L187" s="14" t="s">
        <v>28</v>
      </c>
    </row>
    <row r="188" spans="1:12" ht="15.75" customHeight="1" x14ac:dyDescent="0.25">
      <c r="A188" s="8" t="s">
        <v>158</v>
      </c>
      <c r="B188" s="10" t="s">
        <v>40</v>
      </c>
      <c r="C188" s="10" t="s">
        <v>22</v>
      </c>
      <c r="D188" s="11">
        <v>0.08</v>
      </c>
      <c r="E188" s="12">
        <v>0.05</v>
      </c>
      <c r="F188" s="10" t="s">
        <v>140</v>
      </c>
      <c r="G188" s="10" t="e">
        <f ca="1">CONCAT('BD-Artículos'!$B188,'BD-Artículos'!$D188)</f>
        <v>#NAME?</v>
      </c>
      <c r="H188" s="10" t="s">
        <v>3</v>
      </c>
      <c r="I188" s="10" t="s">
        <v>24</v>
      </c>
      <c r="J188" s="12">
        <v>2017</v>
      </c>
      <c r="K188" s="12" t="s">
        <v>124</v>
      </c>
      <c r="L188" s="10" t="s">
        <v>141</v>
      </c>
    </row>
    <row r="189" spans="1:12" ht="15.75" customHeight="1" x14ac:dyDescent="0.25">
      <c r="A189" s="8" t="s">
        <v>159</v>
      </c>
      <c r="B189" s="10" t="s">
        <v>109</v>
      </c>
      <c r="C189" s="10" t="s">
        <v>21</v>
      </c>
      <c r="D189" s="11">
        <v>1.7</v>
      </c>
      <c r="E189" s="12">
        <v>0.03</v>
      </c>
      <c r="F189" s="9" t="s">
        <v>83</v>
      </c>
      <c r="G189" s="10" t="e">
        <f ca="1">CONCAT('BD-Artículos'!$B189,'BD-Artículos'!$D189)</f>
        <v>#NAME?</v>
      </c>
      <c r="H189" s="10" t="s">
        <v>3</v>
      </c>
      <c r="I189" s="9" t="s">
        <v>26</v>
      </c>
      <c r="J189" s="12">
        <v>2012</v>
      </c>
      <c r="K189" s="15" t="s">
        <v>79</v>
      </c>
      <c r="L189" s="10" t="s">
        <v>86</v>
      </c>
    </row>
    <row r="190" spans="1:12" ht="15.75" customHeight="1" x14ac:dyDescent="0.25">
      <c r="A190" s="8" t="s">
        <v>159</v>
      </c>
      <c r="B190" s="10" t="s">
        <v>109</v>
      </c>
      <c r="C190" s="10" t="s">
        <v>21</v>
      </c>
      <c r="D190" s="11">
        <v>0.12</v>
      </c>
      <c r="E190" s="12">
        <v>0.03</v>
      </c>
      <c r="F190" s="9" t="s">
        <v>83</v>
      </c>
      <c r="G190" s="10" t="e">
        <f ca="1">CONCAT('BD-Artículos'!$B190,'BD-Artículos'!$D190)</f>
        <v>#NAME?</v>
      </c>
      <c r="H190" s="10" t="s">
        <v>3</v>
      </c>
      <c r="I190" s="9" t="s">
        <v>26</v>
      </c>
      <c r="J190" s="12">
        <v>2012</v>
      </c>
      <c r="K190" s="15" t="s">
        <v>79</v>
      </c>
      <c r="L190" s="10" t="s">
        <v>86</v>
      </c>
    </row>
    <row r="191" spans="1:12" ht="15.75" customHeight="1" x14ac:dyDescent="0.25">
      <c r="A191" s="8" t="s">
        <v>159</v>
      </c>
      <c r="B191" s="21" t="s">
        <v>109</v>
      </c>
      <c r="C191" s="10" t="s">
        <v>21</v>
      </c>
      <c r="D191" s="19">
        <v>2</v>
      </c>
      <c r="E191" s="20">
        <v>0.1</v>
      </c>
      <c r="F191" s="10" t="s">
        <v>90</v>
      </c>
      <c r="G191" s="10" t="e">
        <f ca="1">CONCAT('BD-Artículos'!$B191,'BD-Artículos'!$D191)</f>
        <v>#NAME?</v>
      </c>
      <c r="H191" s="10" t="s">
        <v>3</v>
      </c>
      <c r="I191" s="9" t="s">
        <v>26</v>
      </c>
      <c r="J191" s="12">
        <v>2010</v>
      </c>
      <c r="K191" s="12" t="s">
        <v>49</v>
      </c>
      <c r="L191" s="14" t="s">
        <v>89</v>
      </c>
    </row>
    <row r="192" spans="1:12" ht="15.75" customHeight="1" x14ac:dyDescent="0.25">
      <c r="A192" s="8" t="s">
        <v>159</v>
      </c>
      <c r="B192" s="21" t="s">
        <v>109</v>
      </c>
      <c r="C192" s="10" t="s">
        <v>21</v>
      </c>
      <c r="D192" s="19">
        <v>1</v>
      </c>
      <c r="E192" s="20">
        <v>0.1</v>
      </c>
      <c r="F192" s="10" t="s">
        <v>34</v>
      </c>
      <c r="G192" s="10" t="e">
        <f ca="1">CONCAT('BD-Artículos'!$B192,'BD-Artículos'!$D192)</f>
        <v>#NAME?</v>
      </c>
      <c r="H192" s="10" t="s">
        <v>3</v>
      </c>
      <c r="I192" s="9" t="s">
        <v>26</v>
      </c>
      <c r="J192" s="12">
        <v>2010</v>
      </c>
      <c r="K192" s="12" t="s">
        <v>49</v>
      </c>
      <c r="L192" s="14" t="s">
        <v>89</v>
      </c>
    </row>
    <row r="193" spans="1:12" ht="15.75" customHeight="1" x14ac:dyDescent="0.25">
      <c r="A193" s="8" t="s">
        <v>159</v>
      </c>
      <c r="B193" s="10" t="s">
        <v>109</v>
      </c>
      <c r="C193" s="10" t="s">
        <v>21</v>
      </c>
      <c r="D193" s="19">
        <v>0.7</v>
      </c>
      <c r="E193" s="20">
        <v>0.1</v>
      </c>
      <c r="F193" s="10" t="s">
        <v>92</v>
      </c>
      <c r="G193" s="10" t="e">
        <f ca="1">CONCAT('BD-Artículos'!$B193,'BD-Artículos'!$D193)</f>
        <v>#NAME?</v>
      </c>
      <c r="H193" s="10" t="s">
        <v>3</v>
      </c>
      <c r="I193" s="9" t="s">
        <v>26</v>
      </c>
      <c r="J193" s="12">
        <v>2009</v>
      </c>
      <c r="K193" s="20" t="s">
        <v>31</v>
      </c>
      <c r="L193" s="14" t="s">
        <v>89</v>
      </c>
    </row>
    <row r="194" spans="1:12" ht="15.75" customHeight="1" x14ac:dyDescent="0.25">
      <c r="A194" s="8" t="s">
        <v>159</v>
      </c>
      <c r="B194" s="10" t="s">
        <v>109</v>
      </c>
      <c r="C194" s="10" t="s">
        <v>21</v>
      </c>
      <c r="D194" s="19">
        <v>0.5</v>
      </c>
      <c r="E194" s="20">
        <v>0.1</v>
      </c>
      <c r="F194" s="10" t="s">
        <v>34</v>
      </c>
      <c r="G194" s="10" t="e">
        <f ca="1">CONCAT('BD-Artículos'!$B194,'BD-Artículos'!$D194)</f>
        <v>#NAME?</v>
      </c>
      <c r="H194" s="10" t="s">
        <v>3</v>
      </c>
      <c r="I194" s="9" t="s">
        <v>26</v>
      </c>
      <c r="J194" s="12">
        <v>2009</v>
      </c>
      <c r="K194" s="20" t="s">
        <v>31</v>
      </c>
      <c r="L194" s="14" t="s">
        <v>89</v>
      </c>
    </row>
    <row r="195" spans="1:12" ht="15.75" customHeight="1" x14ac:dyDescent="0.25">
      <c r="A195" s="8" t="s">
        <v>159</v>
      </c>
      <c r="B195" s="21" t="s">
        <v>109</v>
      </c>
      <c r="C195" s="10" t="s">
        <v>21</v>
      </c>
      <c r="D195" s="19">
        <v>0.4</v>
      </c>
      <c r="E195" s="20">
        <v>0.1</v>
      </c>
      <c r="F195" s="10" t="s">
        <v>90</v>
      </c>
      <c r="G195" s="10" t="e">
        <f ca="1">CONCAT('BD-Artículos'!$B195,'BD-Artículos'!$D195)</f>
        <v>#NAME?</v>
      </c>
      <c r="H195" s="10" t="s">
        <v>3</v>
      </c>
      <c r="I195" s="9" t="s">
        <v>26</v>
      </c>
      <c r="J195" s="12">
        <v>2009</v>
      </c>
      <c r="K195" s="20" t="s">
        <v>27</v>
      </c>
      <c r="L195" s="14" t="s">
        <v>89</v>
      </c>
    </row>
    <row r="196" spans="1:12" ht="15.75" customHeight="1" x14ac:dyDescent="0.25">
      <c r="A196" s="8" t="s">
        <v>159</v>
      </c>
      <c r="B196" s="21" t="s">
        <v>109</v>
      </c>
      <c r="C196" s="10" t="s">
        <v>21</v>
      </c>
      <c r="D196" s="19">
        <v>0.4</v>
      </c>
      <c r="E196" s="20">
        <v>0.1</v>
      </c>
      <c r="F196" s="10" t="s">
        <v>90</v>
      </c>
      <c r="G196" s="10" t="e">
        <f ca="1">CONCAT('BD-Artículos'!$B196,'BD-Artículos'!$D196)</f>
        <v>#NAME?</v>
      </c>
      <c r="H196" s="10" t="s">
        <v>3</v>
      </c>
      <c r="I196" s="9" t="s">
        <v>26</v>
      </c>
      <c r="J196" s="12">
        <v>2010</v>
      </c>
      <c r="K196" s="12" t="s">
        <v>27</v>
      </c>
      <c r="L196" s="14" t="s">
        <v>89</v>
      </c>
    </row>
    <row r="197" spans="1:12" ht="15.75" customHeight="1" x14ac:dyDescent="0.25">
      <c r="A197" s="8" t="s">
        <v>159</v>
      </c>
      <c r="B197" s="21" t="s">
        <v>109</v>
      </c>
      <c r="C197" s="10" t="s">
        <v>21</v>
      </c>
      <c r="D197" s="19">
        <v>0.3</v>
      </c>
      <c r="E197" s="20">
        <v>0.1</v>
      </c>
      <c r="F197" s="10" t="s">
        <v>34</v>
      </c>
      <c r="G197" s="10" t="e">
        <f ca="1">CONCAT('BD-Artículos'!$B197,'BD-Artículos'!$D197)</f>
        <v>#NAME?</v>
      </c>
      <c r="H197" s="10" t="s">
        <v>3</v>
      </c>
      <c r="I197" s="9" t="s">
        <v>26</v>
      </c>
      <c r="J197" s="12">
        <v>2009</v>
      </c>
      <c r="K197" s="20" t="s">
        <v>27</v>
      </c>
      <c r="L197" s="14" t="s">
        <v>89</v>
      </c>
    </row>
    <row r="198" spans="1:12" ht="15.75" customHeight="1" x14ac:dyDescent="0.25">
      <c r="A198" s="8" t="s">
        <v>159</v>
      </c>
      <c r="B198" s="21" t="s">
        <v>109</v>
      </c>
      <c r="C198" s="10" t="s">
        <v>21</v>
      </c>
      <c r="D198" s="19">
        <v>0.3</v>
      </c>
      <c r="E198" s="20">
        <v>0.1</v>
      </c>
      <c r="F198" s="10" t="s">
        <v>92</v>
      </c>
      <c r="G198" s="10" t="e">
        <f ca="1">CONCAT('BD-Artículos'!$B198,'BD-Artículos'!$D198)</f>
        <v>#NAME?</v>
      </c>
      <c r="H198" s="10" t="s">
        <v>3</v>
      </c>
      <c r="I198" s="9" t="s">
        <v>26</v>
      </c>
      <c r="J198" s="12">
        <v>2010</v>
      </c>
      <c r="K198" s="12" t="s">
        <v>49</v>
      </c>
      <c r="L198" s="14" t="s">
        <v>89</v>
      </c>
    </row>
    <row r="199" spans="1:12" ht="15.75" customHeight="1" x14ac:dyDescent="0.25">
      <c r="A199" s="8" t="s">
        <v>159</v>
      </c>
      <c r="B199" s="21" t="s">
        <v>109</v>
      </c>
      <c r="C199" s="10" t="s">
        <v>21</v>
      </c>
      <c r="D199" s="19">
        <v>0.2</v>
      </c>
      <c r="E199" s="20">
        <v>0.1</v>
      </c>
      <c r="F199" s="10" t="s">
        <v>92</v>
      </c>
      <c r="G199" s="10" t="e">
        <f ca="1">CONCAT('BD-Artículos'!$B199,'BD-Artículos'!$D199)</f>
        <v>#NAME?</v>
      </c>
      <c r="H199" s="10" t="s">
        <v>3</v>
      </c>
      <c r="I199" s="9" t="s">
        <v>26</v>
      </c>
      <c r="J199" s="12">
        <v>2009</v>
      </c>
      <c r="K199" s="20" t="s">
        <v>27</v>
      </c>
      <c r="L199" s="14" t="s">
        <v>89</v>
      </c>
    </row>
    <row r="200" spans="1:12" ht="15.75" customHeight="1" x14ac:dyDescent="0.25">
      <c r="A200" s="8" t="s">
        <v>159</v>
      </c>
      <c r="B200" s="21" t="s">
        <v>109</v>
      </c>
      <c r="C200" s="10" t="s">
        <v>21</v>
      </c>
      <c r="D200" s="19">
        <v>0.2</v>
      </c>
      <c r="E200" s="20">
        <v>0.1</v>
      </c>
      <c r="F200" s="10" t="s">
        <v>29</v>
      </c>
      <c r="G200" s="10" t="e">
        <f ca="1">CONCAT('BD-Artículos'!$B200,'BD-Artículos'!$D200)</f>
        <v>#NAME?</v>
      </c>
      <c r="H200" s="10" t="s">
        <v>3</v>
      </c>
      <c r="I200" s="9" t="s">
        <v>26</v>
      </c>
      <c r="J200" s="12">
        <v>2010</v>
      </c>
      <c r="K200" s="12" t="s">
        <v>27</v>
      </c>
      <c r="L200" s="14" t="s">
        <v>89</v>
      </c>
    </row>
    <row r="201" spans="1:12" ht="15.75" customHeight="1" x14ac:dyDescent="0.25">
      <c r="A201" s="8" t="s">
        <v>159</v>
      </c>
      <c r="B201" s="10" t="s">
        <v>109</v>
      </c>
      <c r="C201" s="10" t="s">
        <v>21</v>
      </c>
      <c r="D201" s="19">
        <v>0.1</v>
      </c>
      <c r="E201" s="20">
        <v>0.1</v>
      </c>
      <c r="F201" s="10" t="s">
        <v>29</v>
      </c>
      <c r="G201" s="10" t="e">
        <f ca="1">CONCAT('BD-Artículos'!$B201,'BD-Artículos'!$D201)</f>
        <v>#NAME?</v>
      </c>
      <c r="H201" s="10" t="s">
        <v>3</v>
      </c>
      <c r="I201" s="9" t="s">
        <v>26</v>
      </c>
      <c r="J201" s="12">
        <v>2009</v>
      </c>
      <c r="K201" s="20" t="s">
        <v>31</v>
      </c>
      <c r="L201" s="14" t="s">
        <v>89</v>
      </c>
    </row>
    <row r="202" spans="1:12" ht="15.75" customHeight="1" x14ac:dyDescent="0.25">
      <c r="A202" s="8" t="s">
        <v>159</v>
      </c>
      <c r="B202" s="10" t="s">
        <v>109</v>
      </c>
      <c r="C202" s="10" t="s">
        <v>21</v>
      </c>
      <c r="D202" s="11">
        <v>0.64</v>
      </c>
      <c r="E202" s="12">
        <v>0.1</v>
      </c>
      <c r="F202" s="9" t="s">
        <v>83</v>
      </c>
      <c r="G202" s="10" t="e">
        <f ca="1">CONCAT('BD-Artículos'!$B202,'BD-Artículos'!$D202)</f>
        <v>#NAME?</v>
      </c>
      <c r="H202" s="10" t="s">
        <v>3</v>
      </c>
      <c r="I202" s="9" t="s">
        <v>26</v>
      </c>
      <c r="J202" s="12">
        <v>2012</v>
      </c>
      <c r="K202" s="15" t="s">
        <v>107</v>
      </c>
      <c r="L202" s="10" t="s">
        <v>84</v>
      </c>
    </row>
    <row r="203" spans="1:12" ht="15.75" customHeight="1" x14ac:dyDescent="0.25">
      <c r="A203" s="8" t="s">
        <v>159</v>
      </c>
      <c r="B203" s="10" t="s">
        <v>109</v>
      </c>
      <c r="C203" s="10" t="s">
        <v>21</v>
      </c>
      <c r="D203" s="11">
        <v>0.03</v>
      </c>
      <c r="E203" s="12">
        <v>0.1</v>
      </c>
      <c r="F203" s="9" t="s">
        <v>83</v>
      </c>
      <c r="G203" s="10" t="e">
        <f ca="1">CONCAT('BD-Artículos'!$B203,'BD-Artículos'!$D203)</f>
        <v>#NAME?</v>
      </c>
      <c r="H203" s="10" t="s">
        <v>3</v>
      </c>
      <c r="I203" s="9" t="s">
        <v>26</v>
      </c>
      <c r="J203" s="12">
        <v>2011</v>
      </c>
      <c r="K203" s="15" t="s">
        <v>27</v>
      </c>
      <c r="L203" s="10" t="s">
        <v>86</v>
      </c>
    </row>
    <row r="204" spans="1:12" ht="15.75" customHeight="1" x14ac:dyDescent="0.25">
      <c r="A204" s="8" t="s">
        <v>159</v>
      </c>
      <c r="B204" s="21" t="s">
        <v>109</v>
      </c>
      <c r="C204" s="10" t="s">
        <v>21</v>
      </c>
      <c r="D204" s="11">
        <v>2.0669884814872322E-2</v>
      </c>
      <c r="E204" s="12" t="s">
        <v>24</v>
      </c>
      <c r="F204" s="10" t="s">
        <v>90</v>
      </c>
      <c r="G204" s="10" t="e">
        <f ca="1">CONCAT('BD-Artículos'!$B204,'BD-Artículos'!$D204)</f>
        <v>#NAME?</v>
      </c>
      <c r="H204" s="10" t="s">
        <v>3</v>
      </c>
      <c r="I204" s="9" t="s">
        <v>26</v>
      </c>
      <c r="J204" s="12">
        <v>2009</v>
      </c>
      <c r="K204" s="12" t="s">
        <v>31</v>
      </c>
      <c r="L204" s="14" t="s">
        <v>28</v>
      </c>
    </row>
    <row r="205" spans="1:12" ht="15.75" customHeight="1" x14ac:dyDescent="0.25">
      <c r="A205" s="8" t="s">
        <v>159</v>
      </c>
      <c r="B205" s="10" t="s">
        <v>109</v>
      </c>
      <c r="C205" s="10" t="s">
        <v>21</v>
      </c>
      <c r="D205" s="11">
        <v>0.12</v>
      </c>
      <c r="E205" s="12">
        <v>0.03</v>
      </c>
      <c r="F205" s="9" t="s">
        <v>118</v>
      </c>
      <c r="G205" s="10" t="e">
        <f ca="1">CONCAT('BD-Artículos'!$B205,'BD-Artículos'!$D205)</f>
        <v>#NAME?</v>
      </c>
      <c r="H205" s="10" t="s">
        <v>3</v>
      </c>
      <c r="I205" s="9" t="s">
        <v>120</v>
      </c>
      <c r="J205" s="12">
        <v>2012</v>
      </c>
      <c r="K205" s="15" t="s">
        <v>79</v>
      </c>
      <c r="L205" s="10" t="s">
        <v>86</v>
      </c>
    </row>
    <row r="206" spans="1:12" ht="15.75" customHeight="1" x14ac:dyDescent="0.25">
      <c r="A206" s="8" t="s">
        <v>159</v>
      </c>
      <c r="B206" s="10" t="s">
        <v>109</v>
      </c>
      <c r="C206" s="10" t="s">
        <v>21</v>
      </c>
      <c r="D206" s="11">
        <v>0.81</v>
      </c>
      <c r="E206" s="12">
        <v>0.1</v>
      </c>
      <c r="F206" s="9" t="s">
        <v>118</v>
      </c>
      <c r="G206" s="10" t="e">
        <f ca="1">CONCAT('BD-Artículos'!$B206,'BD-Artículos'!$D206)</f>
        <v>#NAME?</v>
      </c>
      <c r="H206" s="10" t="s">
        <v>3</v>
      </c>
      <c r="I206" s="9" t="s">
        <v>120</v>
      </c>
      <c r="J206" s="12">
        <v>2011</v>
      </c>
      <c r="K206" s="15" t="s">
        <v>31</v>
      </c>
      <c r="L206" s="10" t="s">
        <v>50</v>
      </c>
    </row>
    <row r="207" spans="1:12" ht="15.75" customHeight="1" x14ac:dyDescent="0.25">
      <c r="A207" s="8" t="s">
        <v>159</v>
      </c>
      <c r="B207" s="10" t="s">
        <v>109</v>
      </c>
      <c r="C207" s="10" t="s">
        <v>21</v>
      </c>
      <c r="D207" s="11">
        <v>0.37</v>
      </c>
      <c r="E207" s="12">
        <v>0.1</v>
      </c>
      <c r="F207" s="9" t="s">
        <v>118</v>
      </c>
      <c r="G207" s="10" t="e">
        <f ca="1">CONCAT('BD-Artículos'!$B207,'BD-Artículos'!$D207)</f>
        <v>#NAME?</v>
      </c>
      <c r="H207" s="10" t="s">
        <v>3</v>
      </c>
      <c r="I207" s="9" t="s">
        <v>120</v>
      </c>
      <c r="J207" s="12">
        <v>2011</v>
      </c>
      <c r="K207" s="15" t="s">
        <v>64</v>
      </c>
      <c r="L207" s="10" t="s">
        <v>50</v>
      </c>
    </row>
    <row r="208" spans="1:12" ht="15.75" customHeight="1" x14ac:dyDescent="0.25">
      <c r="A208" s="8" t="s">
        <v>159</v>
      </c>
      <c r="B208" s="10" t="s">
        <v>109</v>
      </c>
      <c r="C208" s="10" t="s">
        <v>21</v>
      </c>
      <c r="D208" s="11">
        <v>0.53</v>
      </c>
      <c r="E208" s="12">
        <v>0.1</v>
      </c>
      <c r="F208" s="9" t="s">
        <v>118</v>
      </c>
      <c r="G208" s="10" t="e">
        <f ca="1">CONCAT('BD-Artículos'!$B208,'BD-Artículos'!$D208)</f>
        <v>#NAME?</v>
      </c>
      <c r="H208" s="10" t="s">
        <v>3</v>
      </c>
      <c r="I208" s="9" t="s">
        <v>120</v>
      </c>
      <c r="J208" s="12">
        <v>2011</v>
      </c>
      <c r="K208" s="15" t="s">
        <v>31</v>
      </c>
      <c r="L208" s="10" t="s">
        <v>84</v>
      </c>
    </row>
    <row r="209" spans="1:12" ht="15.75" customHeight="1" x14ac:dyDescent="0.25">
      <c r="A209" s="8" t="s">
        <v>159</v>
      </c>
      <c r="B209" s="9" t="s">
        <v>109</v>
      </c>
      <c r="C209" s="10" t="s">
        <v>21</v>
      </c>
      <c r="D209" s="11">
        <v>0.3</v>
      </c>
      <c r="E209" s="12">
        <v>0.05</v>
      </c>
      <c r="F209" s="10" t="s">
        <v>140</v>
      </c>
      <c r="G209" s="10" t="e">
        <f ca="1">CONCAT('BD-Artículos'!$B209,'BD-Artículos'!$D209)</f>
        <v>#NAME?</v>
      </c>
      <c r="H209" s="10" t="s">
        <v>3</v>
      </c>
      <c r="I209" s="10" t="s">
        <v>24</v>
      </c>
      <c r="J209" s="12">
        <v>2016</v>
      </c>
      <c r="K209" s="12" t="s">
        <v>103</v>
      </c>
      <c r="L209" s="10" t="s">
        <v>141</v>
      </c>
    </row>
    <row r="210" spans="1:12" ht="15.75" customHeight="1" x14ac:dyDescent="0.25">
      <c r="A210" s="8" t="s">
        <v>159</v>
      </c>
      <c r="B210" s="9" t="s">
        <v>109</v>
      </c>
      <c r="C210" s="10" t="s">
        <v>21</v>
      </c>
      <c r="D210" s="11">
        <v>0.3</v>
      </c>
      <c r="E210" s="12">
        <v>0.05</v>
      </c>
      <c r="F210" s="10" t="s">
        <v>140</v>
      </c>
      <c r="G210" s="10" t="e">
        <f ca="1">CONCAT('BD-Artículos'!$B210,'BD-Artículos'!$D210)</f>
        <v>#NAME?</v>
      </c>
      <c r="H210" s="10" t="s">
        <v>3</v>
      </c>
      <c r="I210" s="10" t="s">
        <v>24</v>
      </c>
      <c r="J210" s="12">
        <v>2016</v>
      </c>
      <c r="K210" s="12" t="s">
        <v>79</v>
      </c>
      <c r="L210" s="10" t="s">
        <v>141</v>
      </c>
    </row>
    <row r="211" spans="1:12" ht="15.75" customHeight="1" x14ac:dyDescent="0.25">
      <c r="A211" s="8" t="s">
        <v>159</v>
      </c>
      <c r="B211" s="9" t="s">
        <v>109</v>
      </c>
      <c r="C211" s="10" t="s">
        <v>21</v>
      </c>
      <c r="D211" s="11">
        <v>0.02</v>
      </c>
      <c r="E211" s="12">
        <v>0.05</v>
      </c>
      <c r="F211" s="10" t="s">
        <v>140</v>
      </c>
      <c r="G211" s="10" t="e">
        <f ca="1">CONCAT('BD-Artículos'!$B211,'BD-Artículos'!$D211)</f>
        <v>#NAME?</v>
      </c>
      <c r="H211" s="10" t="s">
        <v>3</v>
      </c>
      <c r="I211" s="10" t="s">
        <v>24</v>
      </c>
      <c r="J211" s="12">
        <v>2017</v>
      </c>
      <c r="K211" s="12" t="s">
        <v>60</v>
      </c>
      <c r="L211" s="10" t="s">
        <v>141</v>
      </c>
    </row>
    <row r="212" spans="1:12" ht="15.75" customHeight="1" x14ac:dyDescent="0.25">
      <c r="A212" s="8" t="s">
        <v>159</v>
      </c>
      <c r="B212" s="9" t="s">
        <v>109</v>
      </c>
      <c r="C212" s="10" t="s">
        <v>21</v>
      </c>
      <c r="D212" s="11">
        <v>0.18</v>
      </c>
      <c r="E212" s="12">
        <v>0.05</v>
      </c>
      <c r="F212" s="10" t="s">
        <v>140</v>
      </c>
      <c r="G212" s="10" t="e">
        <f ca="1">CONCAT('BD-Artículos'!$B212,'BD-Artículos'!$D212)</f>
        <v>#NAME?</v>
      </c>
      <c r="H212" s="10" t="s">
        <v>3</v>
      </c>
      <c r="I212" s="10" t="s">
        <v>24</v>
      </c>
      <c r="J212" s="12">
        <v>2017</v>
      </c>
      <c r="K212" s="12" t="s">
        <v>124</v>
      </c>
      <c r="L212" s="10" t="s">
        <v>141</v>
      </c>
    </row>
    <row r="213" spans="1:12" ht="15.75" customHeight="1" x14ac:dyDescent="0.25">
      <c r="A213" s="8" t="s">
        <v>159</v>
      </c>
      <c r="B213" s="9" t="s">
        <v>109</v>
      </c>
      <c r="C213" s="10" t="s">
        <v>21</v>
      </c>
      <c r="D213" s="11">
        <v>0.05</v>
      </c>
      <c r="E213" s="12" t="s">
        <v>24</v>
      </c>
      <c r="F213" s="10" t="s">
        <v>160</v>
      </c>
      <c r="G213" s="10" t="e">
        <f ca="1">CONCAT('BD-Artículos'!$B213,'BD-Artículos'!$D213)</f>
        <v>#NAME?</v>
      </c>
      <c r="H213" s="10" t="s">
        <v>3</v>
      </c>
      <c r="I213" s="10" t="s">
        <v>24</v>
      </c>
      <c r="J213" s="12">
        <v>2016</v>
      </c>
      <c r="K213" s="12" t="s">
        <v>103</v>
      </c>
      <c r="L213" s="10" t="s">
        <v>141</v>
      </c>
    </row>
    <row r="214" spans="1:12" ht="15.75" customHeight="1" x14ac:dyDescent="0.25">
      <c r="A214" s="8" t="s">
        <v>159</v>
      </c>
      <c r="B214" s="9" t="s">
        <v>109</v>
      </c>
      <c r="C214" s="10" t="s">
        <v>21</v>
      </c>
      <c r="D214" s="11">
        <v>0.67</v>
      </c>
      <c r="E214" s="12" t="s">
        <v>24</v>
      </c>
      <c r="F214" s="10" t="s">
        <v>143</v>
      </c>
      <c r="G214" s="10" t="e">
        <f ca="1">CONCAT('BD-Artículos'!$B214,'BD-Artículos'!$D214)</f>
        <v>#NAME?</v>
      </c>
      <c r="H214" s="10" t="s">
        <v>3</v>
      </c>
      <c r="I214" s="10" t="s">
        <v>24</v>
      </c>
      <c r="J214" s="12">
        <v>2016</v>
      </c>
      <c r="K214" s="12" t="s">
        <v>103</v>
      </c>
      <c r="L214" s="10" t="s">
        <v>141</v>
      </c>
    </row>
    <row r="215" spans="1:12" ht="15.75" customHeight="1" x14ac:dyDescent="0.25">
      <c r="A215" s="8" t="s">
        <v>159</v>
      </c>
      <c r="B215" s="9" t="s">
        <v>109</v>
      </c>
      <c r="C215" s="10" t="s">
        <v>21</v>
      </c>
      <c r="D215" s="11">
        <v>0.39</v>
      </c>
      <c r="E215" s="12" t="s">
        <v>24</v>
      </c>
      <c r="F215" s="10" t="s">
        <v>144</v>
      </c>
      <c r="G215" s="10" t="e">
        <f ca="1">CONCAT('BD-Artículos'!$B215,'BD-Artículos'!$D215)</f>
        <v>#NAME?</v>
      </c>
      <c r="H215" s="10" t="s">
        <v>3</v>
      </c>
      <c r="I215" s="10" t="s">
        <v>24</v>
      </c>
      <c r="J215" s="12">
        <v>2016</v>
      </c>
      <c r="K215" s="12" t="s">
        <v>103</v>
      </c>
      <c r="L215" s="10" t="s">
        <v>141</v>
      </c>
    </row>
    <row r="216" spans="1:12" ht="15.75" customHeight="1" x14ac:dyDescent="0.25">
      <c r="A216" s="8" t="s">
        <v>159</v>
      </c>
      <c r="B216" s="9" t="s">
        <v>109</v>
      </c>
      <c r="C216" s="10" t="s">
        <v>21</v>
      </c>
      <c r="D216" s="11">
        <v>0.89</v>
      </c>
      <c r="E216" s="12" t="s">
        <v>24</v>
      </c>
      <c r="F216" s="10" t="s">
        <v>143</v>
      </c>
      <c r="G216" s="10" t="e">
        <f ca="1">CONCAT('BD-Artículos'!$B216,'BD-Artículos'!$D216)</f>
        <v>#NAME?</v>
      </c>
      <c r="H216" s="10" t="s">
        <v>3</v>
      </c>
      <c r="I216" s="10" t="s">
        <v>24</v>
      </c>
      <c r="J216" s="12">
        <v>2016</v>
      </c>
      <c r="K216" s="12" t="s">
        <v>79</v>
      </c>
      <c r="L216" s="10" t="s">
        <v>141</v>
      </c>
    </row>
    <row r="217" spans="1:12" ht="15.75" customHeight="1" x14ac:dyDescent="0.25">
      <c r="A217" s="8" t="s">
        <v>159</v>
      </c>
      <c r="B217" s="9" t="s">
        <v>109</v>
      </c>
      <c r="C217" s="10" t="s">
        <v>21</v>
      </c>
      <c r="D217" s="11">
        <v>0.49</v>
      </c>
      <c r="E217" s="12" t="s">
        <v>24</v>
      </c>
      <c r="F217" s="10" t="s">
        <v>144</v>
      </c>
      <c r="G217" s="10" t="e">
        <f ca="1">CONCAT('BD-Artículos'!$B217,'BD-Artículos'!$D217)</f>
        <v>#NAME?</v>
      </c>
      <c r="H217" s="10" t="s">
        <v>3</v>
      </c>
      <c r="I217" s="10" t="s">
        <v>24</v>
      </c>
      <c r="J217" s="12">
        <v>2016</v>
      </c>
      <c r="K217" s="12" t="s">
        <v>79</v>
      </c>
      <c r="L217" s="10" t="s">
        <v>141</v>
      </c>
    </row>
    <row r="218" spans="1:12" ht="15.75" customHeight="1" x14ac:dyDescent="0.25">
      <c r="A218" s="8" t="s">
        <v>159</v>
      </c>
      <c r="B218" s="9" t="s">
        <v>109</v>
      </c>
      <c r="C218" s="10" t="s">
        <v>21</v>
      </c>
      <c r="D218" s="11">
        <v>1.06</v>
      </c>
      <c r="E218" s="12" t="s">
        <v>24</v>
      </c>
      <c r="F218" s="10" t="s">
        <v>143</v>
      </c>
      <c r="G218" s="10" t="e">
        <f ca="1">CONCAT('BD-Artículos'!$B218,'BD-Artículos'!$D218)</f>
        <v>#NAME?</v>
      </c>
      <c r="H218" s="10" t="s">
        <v>3</v>
      </c>
      <c r="I218" s="10" t="s">
        <v>24</v>
      </c>
      <c r="J218" s="12">
        <v>2017</v>
      </c>
      <c r="K218" s="12" t="s">
        <v>60</v>
      </c>
      <c r="L218" s="10" t="s">
        <v>141</v>
      </c>
    </row>
    <row r="219" spans="1:12" ht="15.75" customHeight="1" x14ac:dyDescent="0.25">
      <c r="A219" s="8" t="s">
        <v>159</v>
      </c>
      <c r="B219" s="9" t="s">
        <v>109</v>
      </c>
      <c r="C219" s="10" t="s">
        <v>21</v>
      </c>
      <c r="D219" s="11">
        <v>0.77</v>
      </c>
      <c r="E219" s="12" t="s">
        <v>24</v>
      </c>
      <c r="F219" s="10" t="s">
        <v>144</v>
      </c>
      <c r="G219" s="10" t="e">
        <f ca="1">CONCAT('BD-Artículos'!$B219,'BD-Artículos'!$D219)</f>
        <v>#NAME?</v>
      </c>
      <c r="H219" s="10" t="s">
        <v>3</v>
      </c>
      <c r="I219" s="10" t="s">
        <v>24</v>
      </c>
      <c r="J219" s="12">
        <v>2017</v>
      </c>
      <c r="K219" s="12" t="s">
        <v>60</v>
      </c>
      <c r="L219" s="10" t="s">
        <v>141</v>
      </c>
    </row>
    <row r="220" spans="1:12" ht="15.75" customHeight="1" x14ac:dyDescent="0.25">
      <c r="A220" s="8" t="s">
        <v>159</v>
      </c>
      <c r="B220" s="9" t="s">
        <v>109</v>
      </c>
      <c r="C220" s="10" t="s">
        <v>21</v>
      </c>
      <c r="D220" s="11">
        <v>1.39</v>
      </c>
      <c r="E220" s="12" t="s">
        <v>24</v>
      </c>
      <c r="F220" s="10" t="s">
        <v>143</v>
      </c>
      <c r="G220" s="10" t="e">
        <f ca="1">CONCAT('BD-Artículos'!$B220,'BD-Artículos'!$D220)</f>
        <v>#NAME?</v>
      </c>
      <c r="H220" s="10" t="s">
        <v>3</v>
      </c>
      <c r="I220" s="10" t="s">
        <v>24</v>
      </c>
      <c r="J220" s="12">
        <v>2017</v>
      </c>
      <c r="K220" s="12" t="s">
        <v>124</v>
      </c>
      <c r="L220" s="10" t="s">
        <v>141</v>
      </c>
    </row>
    <row r="221" spans="1:12" ht="15.75" customHeight="1" x14ac:dyDescent="0.25">
      <c r="A221" s="8" t="s">
        <v>159</v>
      </c>
      <c r="B221" s="9" t="s">
        <v>109</v>
      </c>
      <c r="C221" s="10" t="s">
        <v>21</v>
      </c>
      <c r="D221" s="11">
        <v>0.09</v>
      </c>
      <c r="E221" s="12" t="s">
        <v>24</v>
      </c>
      <c r="F221" s="10" t="s">
        <v>144</v>
      </c>
      <c r="G221" s="10" t="e">
        <f ca="1">CONCAT('BD-Artículos'!$B221,'BD-Artículos'!$D221)</f>
        <v>#NAME?</v>
      </c>
      <c r="H221" s="10" t="s">
        <v>3</v>
      </c>
      <c r="I221" s="10" t="s">
        <v>24</v>
      </c>
      <c r="J221" s="12">
        <v>2017</v>
      </c>
      <c r="K221" s="12" t="s">
        <v>124</v>
      </c>
      <c r="L221" s="10" t="s">
        <v>141</v>
      </c>
    </row>
    <row r="222" spans="1:12" ht="15.75" customHeight="1" x14ac:dyDescent="0.25">
      <c r="A222" s="8" t="s">
        <v>159</v>
      </c>
      <c r="B222" s="10" t="s">
        <v>109</v>
      </c>
      <c r="C222" s="10" t="s">
        <v>21</v>
      </c>
      <c r="D222" s="19">
        <v>0.09</v>
      </c>
      <c r="E222" s="20">
        <v>0.05</v>
      </c>
      <c r="F222" s="10" t="s">
        <v>148</v>
      </c>
      <c r="G222" s="10" t="e">
        <f ca="1">CONCAT('BD-Artículos'!$B222,'BD-Artículos'!$D222)</f>
        <v>#NAME?</v>
      </c>
      <c r="H222" s="10" t="s">
        <v>4</v>
      </c>
      <c r="I222" s="9" t="s">
        <v>26</v>
      </c>
      <c r="J222" s="12">
        <v>2012</v>
      </c>
      <c r="K222" s="20" t="s">
        <v>31</v>
      </c>
      <c r="L222" s="14" t="s">
        <v>146</v>
      </c>
    </row>
    <row r="223" spans="1:12" ht="15.75" customHeight="1" x14ac:dyDescent="0.25">
      <c r="A223" s="8" t="s">
        <v>159</v>
      </c>
      <c r="B223" s="10" t="s">
        <v>109</v>
      </c>
      <c r="C223" s="10" t="s">
        <v>21</v>
      </c>
      <c r="D223" s="19">
        <v>0.3</v>
      </c>
      <c r="E223" s="12">
        <v>0.1</v>
      </c>
      <c r="F223" s="10" t="s">
        <v>148</v>
      </c>
      <c r="G223" s="10" t="e">
        <f ca="1">CONCAT('BD-Artículos'!$B223,'BD-Artículos'!$D223)</f>
        <v>#NAME?</v>
      </c>
      <c r="H223" s="10" t="s">
        <v>4</v>
      </c>
      <c r="I223" s="9" t="s">
        <v>26</v>
      </c>
      <c r="J223" s="12">
        <v>2011</v>
      </c>
      <c r="K223" s="20" t="s">
        <v>64</v>
      </c>
      <c r="L223" s="14" t="s">
        <v>146</v>
      </c>
    </row>
    <row r="224" spans="1:12" ht="15.75" customHeight="1" x14ac:dyDescent="0.25">
      <c r="A224" s="8" t="s">
        <v>159</v>
      </c>
      <c r="B224" s="10" t="s">
        <v>109</v>
      </c>
      <c r="C224" s="10" t="s">
        <v>21</v>
      </c>
      <c r="D224" s="19">
        <v>0.14000000000000001</v>
      </c>
      <c r="E224" s="12">
        <v>0.1</v>
      </c>
      <c r="F224" s="10" t="s">
        <v>148</v>
      </c>
      <c r="G224" s="10" t="e">
        <f ca="1">CONCAT('BD-Artículos'!$B224,'BD-Artículos'!$D224)</f>
        <v>#NAME?</v>
      </c>
      <c r="H224" s="10" t="s">
        <v>4</v>
      </c>
      <c r="I224" s="9" t="s">
        <v>26</v>
      </c>
      <c r="J224" s="12">
        <v>2011</v>
      </c>
      <c r="K224" s="20" t="s">
        <v>27</v>
      </c>
      <c r="L224" s="14" t="s">
        <v>146</v>
      </c>
    </row>
    <row r="225" spans="1:12" ht="15.75" customHeight="1" x14ac:dyDescent="0.25">
      <c r="A225" s="8" t="s">
        <v>159</v>
      </c>
      <c r="B225" s="10" t="s">
        <v>109</v>
      </c>
      <c r="C225" s="10" t="s">
        <v>21</v>
      </c>
      <c r="D225" s="19">
        <v>0.3</v>
      </c>
      <c r="E225" s="12">
        <v>0.2</v>
      </c>
      <c r="F225" s="10" t="s">
        <v>148</v>
      </c>
      <c r="G225" s="10" t="e">
        <f ca="1">CONCAT('BD-Artículos'!$B225,'BD-Artículos'!$D225)</f>
        <v>#NAME?</v>
      </c>
      <c r="H225" s="10" t="s">
        <v>4</v>
      </c>
      <c r="I225" s="9" t="s">
        <v>26</v>
      </c>
      <c r="J225" s="12">
        <v>2010</v>
      </c>
      <c r="K225" s="20" t="s">
        <v>27</v>
      </c>
      <c r="L225" s="14" t="s">
        <v>146</v>
      </c>
    </row>
    <row r="226" spans="1:12" ht="15.75" customHeight="1" x14ac:dyDescent="0.25">
      <c r="A226" s="8" t="s">
        <v>159</v>
      </c>
      <c r="B226" s="9" t="s">
        <v>109</v>
      </c>
      <c r="C226" s="10" t="s">
        <v>21</v>
      </c>
      <c r="D226" s="11">
        <v>1.2999999999999999E-2</v>
      </c>
      <c r="E226" s="12" t="s">
        <v>24</v>
      </c>
      <c r="F226" s="9" t="s">
        <v>42</v>
      </c>
      <c r="G226" s="10" t="e">
        <f ca="1">CONCAT('BD-Artículos'!$B226,'BD-Artículos'!$D226)</f>
        <v>#NAME?</v>
      </c>
      <c r="H226" s="9" t="s">
        <v>2</v>
      </c>
      <c r="I226" s="10" t="s">
        <v>37</v>
      </c>
      <c r="J226" s="12">
        <v>2009</v>
      </c>
      <c r="K226" s="12" t="s">
        <v>31</v>
      </c>
      <c r="L226" s="14" t="s">
        <v>39</v>
      </c>
    </row>
    <row r="227" spans="1:12" ht="15.75" customHeight="1" x14ac:dyDescent="0.25">
      <c r="A227" s="8" t="s">
        <v>159</v>
      </c>
      <c r="B227" s="9" t="s">
        <v>109</v>
      </c>
      <c r="C227" s="10" t="s">
        <v>21</v>
      </c>
      <c r="D227" s="11">
        <v>7.0000000000000001E-3</v>
      </c>
      <c r="E227" s="12" t="s">
        <v>24</v>
      </c>
      <c r="F227" s="9" t="s">
        <v>36</v>
      </c>
      <c r="G227" s="10" t="e">
        <f ca="1">CONCAT('BD-Artículos'!$B227,'BD-Artículos'!$D227)</f>
        <v>#NAME?</v>
      </c>
      <c r="H227" s="9" t="s">
        <v>2</v>
      </c>
      <c r="I227" s="10" t="s">
        <v>37</v>
      </c>
      <c r="J227" s="12">
        <v>2009</v>
      </c>
      <c r="K227" s="12" t="s">
        <v>38</v>
      </c>
      <c r="L227" s="14" t="s">
        <v>39</v>
      </c>
    </row>
    <row r="228" spans="1:12" ht="15.75" customHeight="1" x14ac:dyDescent="0.25">
      <c r="A228" s="8" t="s">
        <v>159</v>
      </c>
      <c r="B228" s="9" t="s">
        <v>109</v>
      </c>
      <c r="C228" s="10" t="s">
        <v>21</v>
      </c>
      <c r="D228" s="11">
        <v>5.0000000000000001E-3</v>
      </c>
      <c r="E228" s="12" t="s">
        <v>24</v>
      </c>
      <c r="F228" s="9" t="s">
        <v>42</v>
      </c>
      <c r="G228" s="10" t="e">
        <f ca="1">CONCAT('BD-Artículos'!$B228,'BD-Artículos'!$D228)</f>
        <v>#NAME?</v>
      </c>
      <c r="H228" s="9" t="s">
        <v>2</v>
      </c>
      <c r="I228" s="10" t="s">
        <v>37</v>
      </c>
      <c r="J228" s="12">
        <v>2009</v>
      </c>
      <c r="K228" s="12" t="s">
        <v>38</v>
      </c>
      <c r="L228" s="14" t="s">
        <v>39</v>
      </c>
    </row>
    <row r="229" spans="1:12" ht="15.75" customHeight="1" x14ac:dyDescent="0.25">
      <c r="A229" s="8" t="s">
        <v>159</v>
      </c>
      <c r="B229" s="9" t="s">
        <v>109</v>
      </c>
      <c r="C229" s="10" t="s">
        <v>21</v>
      </c>
      <c r="D229" s="11">
        <v>4.7E-2</v>
      </c>
      <c r="E229" s="12" t="s">
        <v>24</v>
      </c>
      <c r="F229" s="9" t="s">
        <v>161</v>
      </c>
      <c r="G229" s="10" t="e">
        <f ca="1">CONCAT('BD-Artículos'!$B229,'BD-Artículos'!$D229)</f>
        <v>#NAME?</v>
      </c>
      <c r="H229" s="9" t="s">
        <v>2</v>
      </c>
      <c r="I229" s="10" t="s">
        <v>26</v>
      </c>
      <c r="J229" s="12">
        <v>2009</v>
      </c>
      <c r="K229" s="12" t="s">
        <v>31</v>
      </c>
      <c r="L229" s="14" t="s">
        <v>39</v>
      </c>
    </row>
    <row r="230" spans="1:12" ht="15.75" customHeight="1" x14ac:dyDescent="0.25">
      <c r="A230" s="8" t="s">
        <v>159</v>
      </c>
      <c r="B230" s="9" t="s">
        <v>109</v>
      </c>
      <c r="C230" s="10" t="s">
        <v>21</v>
      </c>
      <c r="D230" s="11">
        <v>3.3000000000000002E-2</v>
      </c>
      <c r="E230" s="12" t="s">
        <v>24</v>
      </c>
      <c r="F230" s="9" t="s">
        <v>44</v>
      </c>
      <c r="G230" s="10" t="e">
        <f ca="1">CONCAT('BD-Artículos'!$B230,'BD-Artículos'!$D230)</f>
        <v>#NAME?</v>
      </c>
      <c r="H230" s="9" t="s">
        <v>2</v>
      </c>
      <c r="I230" s="10" t="s">
        <v>26</v>
      </c>
      <c r="J230" s="12">
        <v>2009</v>
      </c>
      <c r="K230" s="12" t="s">
        <v>31</v>
      </c>
      <c r="L230" s="14" t="s">
        <v>39</v>
      </c>
    </row>
    <row r="231" spans="1:12" ht="15.75" customHeight="1" x14ac:dyDescent="0.25">
      <c r="A231" s="8" t="s">
        <v>159</v>
      </c>
      <c r="B231" s="9" t="s">
        <v>109</v>
      </c>
      <c r="C231" s="10" t="s">
        <v>21</v>
      </c>
      <c r="D231" s="11">
        <v>8.0000000000000002E-3</v>
      </c>
      <c r="E231" s="12" t="s">
        <v>24</v>
      </c>
      <c r="F231" s="9" t="s">
        <v>161</v>
      </c>
      <c r="G231" s="10" t="e">
        <f ca="1">CONCAT('BD-Artículos'!$B231,'BD-Artículos'!$D231)</f>
        <v>#NAME?</v>
      </c>
      <c r="H231" s="9" t="s">
        <v>2</v>
      </c>
      <c r="I231" s="10" t="s">
        <v>26</v>
      </c>
      <c r="J231" s="12">
        <v>2009</v>
      </c>
      <c r="K231" s="12" t="s">
        <v>38</v>
      </c>
      <c r="L231" s="14" t="s">
        <v>39</v>
      </c>
    </row>
    <row r="232" spans="1:12" ht="15.75" customHeight="1" x14ac:dyDescent="0.25">
      <c r="A232" s="8" t="s">
        <v>159</v>
      </c>
      <c r="B232" s="9" t="s">
        <v>109</v>
      </c>
      <c r="C232" s="10" t="s">
        <v>21</v>
      </c>
      <c r="D232" s="11">
        <v>5.0000000000000001E-3</v>
      </c>
      <c r="E232" s="12" t="s">
        <v>24</v>
      </c>
      <c r="F232" s="9" t="s">
        <v>44</v>
      </c>
      <c r="G232" s="10" t="e">
        <f ca="1">CONCAT('BD-Artículos'!$B232,'BD-Artículos'!$D232)</f>
        <v>#NAME?</v>
      </c>
      <c r="H232" s="9" t="s">
        <v>2</v>
      </c>
      <c r="I232" s="10" t="s">
        <v>26</v>
      </c>
      <c r="J232" s="12">
        <v>2009</v>
      </c>
      <c r="K232" s="12" t="s">
        <v>38</v>
      </c>
      <c r="L232" s="14" t="s">
        <v>39</v>
      </c>
    </row>
    <row r="233" spans="1:12" ht="15.75" customHeight="1" x14ac:dyDescent="0.25">
      <c r="A233" s="8" t="s">
        <v>162</v>
      </c>
      <c r="B233" s="10" t="s">
        <v>122</v>
      </c>
      <c r="C233" s="10" t="s">
        <v>121</v>
      </c>
      <c r="D233" s="11">
        <v>0.06</v>
      </c>
      <c r="E233" s="12">
        <v>0.05</v>
      </c>
      <c r="F233" s="10" t="s">
        <v>140</v>
      </c>
      <c r="G233" s="10" t="e">
        <f ca="1">CONCAT('BD-Artículos'!$B233,'BD-Artículos'!$D233)</f>
        <v>#NAME?</v>
      </c>
      <c r="H233" s="10" t="s">
        <v>3</v>
      </c>
      <c r="I233" s="10" t="s">
        <v>24</v>
      </c>
      <c r="J233" s="12">
        <v>2016</v>
      </c>
      <c r="K233" s="12" t="s">
        <v>103</v>
      </c>
      <c r="L233" s="10" t="s">
        <v>141</v>
      </c>
    </row>
    <row r="234" spans="1:12" ht="15.75" customHeight="1" x14ac:dyDescent="0.25">
      <c r="A234" s="8" t="s">
        <v>162</v>
      </c>
      <c r="B234" s="10" t="s">
        <v>122</v>
      </c>
      <c r="C234" s="10" t="s">
        <v>121</v>
      </c>
      <c r="D234" s="11">
        <v>0.7</v>
      </c>
      <c r="E234" s="12">
        <v>0.05</v>
      </c>
      <c r="F234" s="10" t="s">
        <v>140</v>
      </c>
      <c r="G234" s="10" t="e">
        <f ca="1">CONCAT('BD-Artículos'!$B234,'BD-Artículos'!$D234)</f>
        <v>#NAME?</v>
      </c>
      <c r="H234" s="10" t="s">
        <v>3</v>
      </c>
      <c r="I234" s="10" t="s">
        <v>24</v>
      </c>
      <c r="J234" s="12">
        <v>2016</v>
      </c>
      <c r="K234" s="12" t="s">
        <v>79</v>
      </c>
      <c r="L234" s="10" t="s">
        <v>141</v>
      </c>
    </row>
    <row r="235" spans="1:12" ht="15.75" customHeight="1" x14ac:dyDescent="0.25">
      <c r="A235" s="8" t="s">
        <v>162</v>
      </c>
      <c r="B235" s="10" t="s">
        <v>122</v>
      </c>
      <c r="C235" s="10" t="s">
        <v>121</v>
      </c>
      <c r="D235" s="11">
        <v>0.08</v>
      </c>
      <c r="E235" s="12">
        <v>0.05</v>
      </c>
      <c r="F235" s="10" t="s">
        <v>140</v>
      </c>
      <c r="G235" s="10" t="e">
        <f ca="1">CONCAT('BD-Artículos'!$B235,'BD-Artículos'!$D235)</f>
        <v>#NAME?</v>
      </c>
      <c r="H235" s="10" t="s">
        <v>3</v>
      </c>
      <c r="I235" s="10" t="s">
        <v>24</v>
      </c>
      <c r="J235" s="12">
        <v>2017</v>
      </c>
      <c r="K235" s="12" t="s">
        <v>60</v>
      </c>
      <c r="L235" s="10" t="s">
        <v>141</v>
      </c>
    </row>
    <row r="236" spans="1:12" ht="15.75" customHeight="1" x14ac:dyDescent="0.25">
      <c r="A236" s="8" t="s">
        <v>162</v>
      </c>
      <c r="B236" s="10" t="s">
        <v>122</v>
      </c>
      <c r="C236" s="10" t="s">
        <v>121</v>
      </c>
      <c r="D236" s="11">
        <v>0.13</v>
      </c>
      <c r="E236" s="12">
        <v>0.05</v>
      </c>
      <c r="F236" s="10" t="s">
        <v>140</v>
      </c>
      <c r="G236" s="10" t="e">
        <f ca="1">CONCAT('BD-Artículos'!$B236,'BD-Artículos'!$D236)</f>
        <v>#NAME?</v>
      </c>
      <c r="H236" s="10" t="s">
        <v>3</v>
      </c>
      <c r="I236" s="10" t="s">
        <v>24</v>
      </c>
      <c r="J236" s="12">
        <v>2017</v>
      </c>
      <c r="K236" s="12" t="s">
        <v>124</v>
      </c>
      <c r="L236" s="10" t="s">
        <v>141</v>
      </c>
    </row>
    <row r="237" spans="1:12" ht="15.75" customHeight="1" x14ac:dyDescent="0.25">
      <c r="A237" s="8" t="s">
        <v>162</v>
      </c>
      <c r="B237" s="10" t="s">
        <v>122</v>
      </c>
      <c r="C237" s="10" t="s">
        <v>121</v>
      </c>
      <c r="D237" s="11">
        <v>0.06</v>
      </c>
      <c r="E237" s="12" t="s">
        <v>24</v>
      </c>
      <c r="F237" s="10" t="s">
        <v>143</v>
      </c>
      <c r="G237" s="10" t="e">
        <f ca="1">CONCAT('BD-Artículos'!$B237,'BD-Artículos'!$D237)</f>
        <v>#NAME?</v>
      </c>
      <c r="H237" s="10" t="s">
        <v>3</v>
      </c>
      <c r="I237" s="10" t="s">
        <v>24</v>
      </c>
      <c r="J237" s="12">
        <v>2017</v>
      </c>
      <c r="K237" s="12" t="s">
        <v>60</v>
      </c>
      <c r="L237" s="10" t="s">
        <v>141</v>
      </c>
    </row>
    <row r="238" spans="1:12" ht="15.75" customHeight="1" x14ac:dyDescent="0.25">
      <c r="A238" s="8" t="s">
        <v>162</v>
      </c>
      <c r="B238" s="10" t="s">
        <v>122</v>
      </c>
      <c r="C238" s="10" t="s">
        <v>121</v>
      </c>
      <c r="D238" s="11">
        <v>0.06</v>
      </c>
      <c r="E238" s="12" t="s">
        <v>24</v>
      </c>
      <c r="F238" s="10" t="s">
        <v>144</v>
      </c>
      <c r="G238" s="10" t="e">
        <f ca="1">CONCAT('BD-Artículos'!$B238,'BD-Artículos'!$D238)</f>
        <v>#NAME?</v>
      </c>
      <c r="H238" s="10" t="s">
        <v>3</v>
      </c>
      <c r="I238" s="10" t="s">
        <v>24</v>
      </c>
      <c r="J238" s="12">
        <v>2017</v>
      </c>
      <c r="K238" s="12" t="s">
        <v>60</v>
      </c>
      <c r="L238" s="10" t="s">
        <v>141</v>
      </c>
    </row>
    <row r="239" spans="1:12" ht="15.75" customHeight="1" x14ac:dyDescent="0.25">
      <c r="A239" s="8" t="s">
        <v>163</v>
      </c>
      <c r="B239" s="10" t="s">
        <v>110</v>
      </c>
      <c r="C239" s="10" t="s">
        <v>21</v>
      </c>
      <c r="D239" s="19">
        <v>0.04</v>
      </c>
      <c r="E239" s="12">
        <v>0.1</v>
      </c>
      <c r="F239" s="9" t="s">
        <v>83</v>
      </c>
      <c r="G239" s="10" t="e">
        <f ca="1">CONCAT('BD-Artículos'!$B239,'BD-Artículos'!$D239)</f>
        <v>#NAME?</v>
      </c>
      <c r="H239" s="10" t="s">
        <v>3</v>
      </c>
      <c r="I239" s="9" t="s">
        <v>26</v>
      </c>
      <c r="J239" s="12">
        <v>2012</v>
      </c>
      <c r="K239" s="15" t="s">
        <v>79</v>
      </c>
      <c r="L239" s="10" t="s">
        <v>86</v>
      </c>
    </row>
    <row r="240" spans="1:12" ht="15.75" customHeight="1" x14ac:dyDescent="0.25">
      <c r="A240" s="8" t="s">
        <v>164</v>
      </c>
      <c r="B240" s="10" t="s">
        <v>123</v>
      </c>
      <c r="C240" s="10" t="s">
        <v>121</v>
      </c>
      <c r="D240" s="11">
        <v>0.77</v>
      </c>
      <c r="E240" s="12">
        <v>0.1</v>
      </c>
      <c r="F240" s="9" t="s">
        <v>78</v>
      </c>
      <c r="G240" s="10" t="e">
        <f ca="1">CONCAT('BD-Artículos'!$B240,'BD-Artículos'!$D240)</f>
        <v>#NAME?</v>
      </c>
      <c r="H240" s="10" t="s">
        <v>3</v>
      </c>
      <c r="I240" s="9" t="s">
        <v>26</v>
      </c>
      <c r="J240" s="12">
        <v>2012</v>
      </c>
      <c r="K240" s="15" t="s">
        <v>79</v>
      </c>
      <c r="L240" s="10" t="s">
        <v>80</v>
      </c>
    </row>
    <row r="241" spans="1:12" ht="15.75" customHeight="1" x14ac:dyDescent="0.25">
      <c r="A241" s="8" t="s">
        <v>164</v>
      </c>
      <c r="B241" s="10" t="s">
        <v>123</v>
      </c>
      <c r="C241" s="10" t="s">
        <v>121</v>
      </c>
      <c r="D241" s="11">
        <v>1.08</v>
      </c>
      <c r="E241" s="12">
        <v>0.1</v>
      </c>
      <c r="F241" s="9" t="s">
        <v>83</v>
      </c>
      <c r="G241" s="10" t="e">
        <f ca="1">CONCAT('BD-Artículos'!$B241,'BD-Artículos'!$D241)</f>
        <v>#NAME?</v>
      </c>
      <c r="H241" s="10" t="s">
        <v>3</v>
      </c>
      <c r="I241" s="9" t="s">
        <v>26</v>
      </c>
      <c r="J241" s="12">
        <v>2012</v>
      </c>
      <c r="K241" s="15" t="s">
        <v>79</v>
      </c>
      <c r="L241" s="10" t="s">
        <v>86</v>
      </c>
    </row>
    <row r="242" spans="1:12" ht="15.75" customHeight="1" x14ac:dyDescent="0.25">
      <c r="A242" s="8" t="s">
        <v>164</v>
      </c>
      <c r="B242" s="10" t="s">
        <v>123</v>
      </c>
      <c r="C242" s="10" t="s">
        <v>121</v>
      </c>
      <c r="D242" s="11">
        <v>0.12</v>
      </c>
      <c r="E242" s="12">
        <v>0.1</v>
      </c>
      <c r="F242" s="9" t="s">
        <v>83</v>
      </c>
      <c r="G242" s="10" t="e">
        <f ca="1">CONCAT('BD-Artículos'!$B242,'BD-Artículos'!$D242)</f>
        <v>#NAME?</v>
      </c>
      <c r="H242" s="10" t="s">
        <v>3</v>
      </c>
      <c r="I242" s="9" t="s">
        <v>26</v>
      </c>
      <c r="J242" s="12">
        <v>2011</v>
      </c>
      <c r="K242" s="15" t="s">
        <v>27</v>
      </c>
      <c r="L242" s="10" t="s">
        <v>86</v>
      </c>
    </row>
    <row r="243" spans="1:12" ht="15.75" customHeight="1" x14ac:dyDescent="0.25">
      <c r="A243" s="8" t="s">
        <v>164</v>
      </c>
      <c r="B243" s="10" t="s">
        <v>123</v>
      </c>
      <c r="C243" s="10" t="s">
        <v>121</v>
      </c>
      <c r="D243" s="11">
        <v>0.12</v>
      </c>
      <c r="E243" s="12">
        <v>0.1</v>
      </c>
      <c r="F243" s="9" t="s">
        <v>78</v>
      </c>
      <c r="G243" s="10" t="e">
        <f ca="1">CONCAT('BD-Artículos'!$B243,'BD-Artículos'!$D243)</f>
        <v>#NAME?</v>
      </c>
      <c r="H243" s="10" t="s">
        <v>3</v>
      </c>
      <c r="I243" s="9" t="s">
        <v>26</v>
      </c>
      <c r="J243" s="12">
        <v>2011</v>
      </c>
      <c r="K243" s="15" t="s">
        <v>27</v>
      </c>
      <c r="L243" s="10" t="s">
        <v>86</v>
      </c>
    </row>
    <row r="244" spans="1:12" ht="15.75" customHeight="1" x14ac:dyDescent="0.25">
      <c r="A244" s="8" t="s">
        <v>164</v>
      </c>
      <c r="B244" s="10" t="s">
        <v>123</v>
      </c>
      <c r="C244" s="10" t="s">
        <v>121</v>
      </c>
      <c r="D244" s="11">
        <v>0.12</v>
      </c>
      <c r="E244" s="12">
        <v>0.1</v>
      </c>
      <c r="F244" s="9" t="s">
        <v>83</v>
      </c>
      <c r="G244" s="10" t="e">
        <f ca="1">CONCAT('BD-Artículos'!$B244,'BD-Artículos'!$D244)</f>
        <v>#NAME?</v>
      </c>
      <c r="H244" s="10" t="s">
        <v>3</v>
      </c>
      <c r="I244" s="9" t="s">
        <v>26</v>
      </c>
      <c r="J244" s="12">
        <v>2011</v>
      </c>
      <c r="K244" s="15" t="s">
        <v>27</v>
      </c>
      <c r="L244" s="10" t="s">
        <v>86</v>
      </c>
    </row>
    <row r="245" spans="1:12" ht="15.75" customHeight="1" x14ac:dyDescent="0.25">
      <c r="A245" s="8" t="s">
        <v>164</v>
      </c>
      <c r="B245" s="10" t="s">
        <v>123</v>
      </c>
      <c r="C245" s="10" t="s">
        <v>121</v>
      </c>
      <c r="D245" s="11">
        <v>0.11</v>
      </c>
      <c r="E245" s="12">
        <v>0.1</v>
      </c>
      <c r="F245" s="9" t="s">
        <v>83</v>
      </c>
      <c r="G245" s="10" t="e">
        <f ca="1">CONCAT('BD-Artículos'!$B245,'BD-Artículos'!$D245)</f>
        <v>#NAME?</v>
      </c>
      <c r="H245" s="10" t="s">
        <v>3</v>
      </c>
      <c r="I245" s="9" t="s">
        <v>26</v>
      </c>
      <c r="J245" s="12">
        <v>2011</v>
      </c>
      <c r="K245" s="15" t="s">
        <v>27</v>
      </c>
      <c r="L245" s="10" t="s">
        <v>86</v>
      </c>
    </row>
    <row r="246" spans="1:12" ht="15.75" customHeight="1" x14ac:dyDescent="0.25">
      <c r="A246" s="8" t="s">
        <v>164</v>
      </c>
      <c r="B246" s="10" t="s">
        <v>123</v>
      </c>
      <c r="C246" s="10" t="s">
        <v>121</v>
      </c>
      <c r="D246" s="11">
        <v>0.1</v>
      </c>
      <c r="E246" s="12">
        <v>0.1</v>
      </c>
      <c r="F246" s="9" t="s">
        <v>78</v>
      </c>
      <c r="G246" s="10" t="e">
        <f ca="1">CONCAT('BD-Artículos'!$B246,'BD-Artículos'!$D246)</f>
        <v>#NAME?</v>
      </c>
      <c r="H246" s="10" t="s">
        <v>3</v>
      </c>
      <c r="I246" s="9" t="s">
        <v>26</v>
      </c>
      <c r="J246" s="12">
        <v>2011</v>
      </c>
      <c r="K246" s="15" t="s">
        <v>27</v>
      </c>
      <c r="L246" s="10" t="s">
        <v>86</v>
      </c>
    </row>
    <row r="247" spans="1:12" ht="15.75" customHeight="1" x14ac:dyDescent="0.25">
      <c r="A247" s="8" t="s">
        <v>164</v>
      </c>
      <c r="B247" s="21" t="s">
        <v>123</v>
      </c>
      <c r="C247" s="10" t="s">
        <v>121</v>
      </c>
      <c r="D247" s="19">
        <v>7</v>
      </c>
      <c r="E247" s="20">
        <v>0.2</v>
      </c>
      <c r="F247" s="10" t="s">
        <v>29</v>
      </c>
      <c r="G247" s="10" t="e">
        <f ca="1">CONCAT('BD-Artículos'!$B247,'BD-Artículos'!$D247)</f>
        <v>#NAME?</v>
      </c>
      <c r="H247" s="10" t="s">
        <v>3</v>
      </c>
      <c r="I247" s="10" t="s">
        <v>26</v>
      </c>
      <c r="J247" s="12">
        <v>2010</v>
      </c>
      <c r="K247" s="12" t="s">
        <v>49</v>
      </c>
      <c r="L247" s="14" t="s">
        <v>89</v>
      </c>
    </row>
    <row r="248" spans="1:12" ht="15.75" customHeight="1" x14ac:dyDescent="0.25">
      <c r="A248" s="8" t="s">
        <v>164</v>
      </c>
      <c r="B248" s="21" t="s">
        <v>123</v>
      </c>
      <c r="C248" s="10" t="s">
        <v>121</v>
      </c>
      <c r="D248" s="19">
        <v>0.7</v>
      </c>
      <c r="E248" s="20">
        <v>0.2</v>
      </c>
      <c r="F248" s="10" t="s">
        <v>90</v>
      </c>
      <c r="G248" s="10" t="e">
        <f ca="1">CONCAT('BD-Artículos'!$B248,'BD-Artículos'!$D248)</f>
        <v>#NAME?</v>
      </c>
      <c r="H248" s="10" t="s">
        <v>3</v>
      </c>
      <c r="I248" s="10" t="s">
        <v>26</v>
      </c>
      <c r="J248" s="12">
        <v>2010</v>
      </c>
      <c r="K248" s="12" t="s">
        <v>49</v>
      </c>
      <c r="L248" s="14" t="s">
        <v>89</v>
      </c>
    </row>
    <row r="249" spans="1:12" ht="15.75" customHeight="1" x14ac:dyDescent="0.25">
      <c r="A249" s="8" t="s">
        <v>164</v>
      </c>
      <c r="B249" s="21" t="s">
        <v>123</v>
      </c>
      <c r="C249" s="10" t="s">
        <v>121</v>
      </c>
      <c r="D249" s="19">
        <v>0.7</v>
      </c>
      <c r="E249" s="20">
        <v>0.2</v>
      </c>
      <c r="F249" s="10" t="s">
        <v>34</v>
      </c>
      <c r="G249" s="10" t="e">
        <f ca="1">CONCAT('BD-Artículos'!$B249,'BD-Artículos'!$D249)</f>
        <v>#NAME?</v>
      </c>
      <c r="H249" s="10" t="s">
        <v>3</v>
      </c>
      <c r="I249" s="10" t="s">
        <v>26</v>
      </c>
      <c r="J249" s="12">
        <v>2010</v>
      </c>
      <c r="K249" s="12" t="s">
        <v>49</v>
      </c>
      <c r="L249" s="14" t="s">
        <v>89</v>
      </c>
    </row>
    <row r="250" spans="1:12" ht="15.75" customHeight="1" x14ac:dyDescent="0.25">
      <c r="A250" s="8" t="s">
        <v>164</v>
      </c>
      <c r="B250" s="21" t="s">
        <v>123</v>
      </c>
      <c r="C250" s="10" t="s">
        <v>121</v>
      </c>
      <c r="D250" s="19">
        <v>0.3</v>
      </c>
      <c r="E250" s="20">
        <v>0.2</v>
      </c>
      <c r="F250" s="10" t="s">
        <v>92</v>
      </c>
      <c r="G250" s="10" t="e">
        <f ca="1">CONCAT('BD-Artículos'!$B250,'BD-Artículos'!$D250)</f>
        <v>#NAME?</v>
      </c>
      <c r="H250" s="10" t="s">
        <v>3</v>
      </c>
      <c r="I250" s="10" t="s">
        <v>26</v>
      </c>
      <c r="J250" s="12">
        <v>2010</v>
      </c>
      <c r="K250" s="12" t="s">
        <v>49</v>
      </c>
      <c r="L250" s="14" t="s">
        <v>89</v>
      </c>
    </row>
    <row r="251" spans="1:12" ht="15.75" customHeight="1" x14ac:dyDescent="0.25">
      <c r="A251" s="8" t="s">
        <v>164</v>
      </c>
      <c r="B251" s="21" t="s">
        <v>123</v>
      </c>
      <c r="C251" s="10" t="s">
        <v>121</v>
      </c>
      <c r="D251" s="19">
        <v>0.3</v>
      </c>
      <c r="E251" s="20">
        <v>0.2</v>
      </c>
      <c r="F251" s="10" t="s">
        <v>29</v>
      </c>
      <c r="G251" s="10" t="e">
        <f ca="1">CONCAT('BD-Artículos'!$B251,'BD-Artículos'!$D251)</f>
        <v>#NAME?</v>
      </c>
      <c r="H251" s="10" t="s">
        <v>3</v>
      </c>
      <c r="I251" s="10" t="s">
        <v>26</v>
      </c>
      <c r="J251" s="12">
        <v>2009</v>
      </c>
      <c r="K251" s="20" t="s">
        <v>27</v>
      </c>
      <c r="L251" s="14" t="s">
        <v>89</v>
      </c>
    </row>
    <row r="252" spans="1:12" ht="15.75" customHeight="1" x14ac:dyDescent="0.25">
      <c r="A252" s="8" t="s">
        <v>164</v>
      </c>
      <c r="B252" s="21" t="s">
        <v>123</v>
      </c>
      <c r="C252" s="10" t="s">
        <v>121</v>
      </c>
      <c r="D252" s="19">
        <v>0.1</v>
      </c>
      <c r="E252" s="20">
        <v>0.2</v>
      </c>
      <c r="F252" s="10" t="s">
        <v>90</v>
      </c>
      <c r="G252" s="10" t="e">
        <f ca="1">CONCAT('BD-Artículos'!$B252,'BD-Artículos'!$D252)</f>
        <v>#NAME?</v>
      </c>
      <c r="H252" s="10" t="s">
        <v>3</v>
      </c>
      <c r="I252" s="10" t="s">
        <v>26</v>
      </c>
      <c r="J252" s="12">
        <v>2010</v>
      </c>
      <c r="K252" s="12" t="s">
        <v>27</v>
      </c>
      <c r="L252" s="14" t="s">
        <v>89</v>
      </c>
    </row>
    <row r="253" spans="1:12" ht="15.75" customHeight="1" x14ac:dyDescent="0.25">
      <c r="A253" s="8" t="s">
        <v>164</v>
      </c>
      <c r="B253" s="10" t="s">
        <v>123</v>
      </c>
      <c r="C253" s="10" t="s">
        <v>121</v>
      </c>
      <c r="D253" s="11">
        <v>2.4</v>
      </c>
      <c r="E253" s="12">
        <v>0.1</v>
      </c>
      <c r="F253" s="9" t="s">
        <v>118</v>
      </c>
      <c r="G253" s="10" t="e">
        <f ca="1">CONCAT('BD-Artículos'!$B253,'BD-Artículos'!$D253)</f>
        <v>#NAME?</v>
      </c>
      <c r="H253" s="10" t="s">
        <v>3</v>
      </c>
      <c r="I253" s="9" t="s">
        <v>120</v>
      </c>
      <c r="J253" s="12">
        <v>2011</v>
      </c>
      <c r="K253" s="15" t="s">
        <v>31</v>
      </c>
      <c r="L253" s="10" t="s">
        <v>50</v>
      </c>
    </row>
    <row r="254" spans="1:12" ht="15.75" customHeight="1" x14ac:dyDescent="0.25">
      <c r="A254" s="8" t="s">
        <v>164</v>
      </c>
      <c r="B254" s="10" t="s">
        <v>123</v>
      </c>
      <c r="C254" s="10" t="s">
        <v>121</v>
      </c>
      <c r="D254" s="11">
        <v>0.6</v>
      </c>
      <c r="E254" s="12">
        <v>0.1</v>
      </c>
      <c r="F254" s="9" t="s">
        <v>118</v>
      </c>
      <c r="G254" s="10" t="e">
        <f ca="1">CONCAT('BD-Artículos'!$B254,'BD-Artículos'!$D254)</f>
        <v>#NAME?</v>
      </c>
      <c r="H254" s="10" t="s">
        <v>3</v>
      </c>
      <c r="I254" s="9" t="s">
        <v>120</v>
      </c>
      <c r="J254" s="12">
        <v>2010</v>
      </c>
      <c r="K254" s="15" t="s">
        <v>60</v>
      </c>
      <c r="L254" s="10" t="s">
        <v>50</v>
      </c>
    </row>
    <row r="255" spans="1:12" ht="15.75" customHeight="1" x14ac:dyDescent="0.25">
      <c r="A255" s="8" t="s">
        <v>164</v>
      </c>
      <c r="B255" s="10" t="s">
        <v>123</v>
      </c>
      <c r="C255" s="10" t="s">
        <v>121</v>
      </c>
      <c r="D255" s="11">
        <v>0.4</v>
      </c>
      <c r="E255" s="12">
        <v>0.1</v>
      </c>
      <c r="F255" s="9" t="s">
        <v>118</v>
      </c>
      <c r="G255" s="10" t="e">
        <f ca="1">CONCAT('BD-Artículos'!$B255,'BD-Artículos'!$D255)</f>
        <v>#NAME?</v>
      </c>
      <c r="H255" s="10" t="s">
        <v>3</v>
      </c>
      <c r="I255" s="9" t="s">
        <v>120</v>
      </c>
      <c r="J255" s="12">
        <v>2010</v>
      </c>
      <c r="K255" s="15" t="s">
        <v>60</v>
      </c>
      <c r="L255" s="10" t="s">
        <v>50</v>
      </c>
    </row>
    <row r="256" spans="1:12" ht="15.75" customHeight="1" x14ac:dyDescent="0.25">
      <c r="A256" s="8" t="s">
        <v>164</v>
      </c>
      <c r="B256" s="10" t="s">
        <v>123</v>
      </c>
      <c r="C256" s="10" t="s">
        <v>121</v>
      </c>
      <c r="D256" s="11">
        <v>0.11</v>
      </c>
      <c r="E256" s="12">
        <v>0.1</v>
      </c>
      <c r="F256" s="9" t="s">
        <v>118</v>
      </c>
      <c r="G256" s="10" t="e">
        <f ca="1">CONCAT('BD-Artículos'!$B256,'BD-Artículos'!$D256)</f>
        <v>#NAME?</v>
      </c>
      <c r="H256" s="10" t="s">
        <v>3</v>
      </c>
      <c r="I256" s="9" t="s">
        <v>120</v>
      </c>
      <c r="J256" s="12">
        <v>2011</v>
      </c>
      <c r="K256" s="15" t="s">
        <v>130</v>
      </c>
      <c r="L256" s="10" t="s">
        <v>50</v>
      </c>
    </row>
    <row r="257" spans="1:12" ht="15.75" customHeight="1" x14ac:dyDescent="0.25">
      <c r="A257" s="8" t="s">
        <v>164</v>
      </c>
      <c r="B257" s="10" t="s">
        <v>123</v>
      </c>
      <c r="C257" s="10" t="s">
        <v>121</v>
      </c>
      <c r="D257" s="11">
        <v>0.4</v>
      </c>
      <c r="E257" s="12">
        <v>0.1</v>
      </c>
      <c r="F257" s="9" t="s">
        <v>118</v>
      </c>
      <c r="G257" s="10" t="e">
        <f ca="1">CONCAT('BD-Artículos'!$B257,'BD-Artículos'!$D257)</f>
        <v>#NAME?</v>
      </c>
      <c r="H257" s="10" t="s">
        <v>3</v>
      </c>
      <c r="I257" s="9" t="s">
        <v>120</v>
      </c>
      <c r="J257" s="12">
        <v>2009</v>
      </c>
      <c r="K257" s="15" t="s">
        <v>27</v>
      </c>
      <c r="L257" s="10" t="s">
        <v>73</v>
      </c>
    </row>
    <row r="258" spans="1:12" ht="15.75" customHeight="1" x14ac:dyDescent="0.25">
      <c r="A258" s="8" t="s">
        <v>164</v>
      </c>
      <c r="B258" s="10" t="s">
        <v>123</v>
      </c>
      <c r="C258" s="10" t="s">
        <v>121</v>
      </c>
      <c r="D258" s="11">
        <v>0.12</v>
      </c>
      <c r="E258" s="12">
        <v>0.1</v>
      </c>
      <c r="F258" s="9" t="s">
        <v>118</v>
      </c>
      <c r="G258" s="10" t="e">
        <f ca="1">CONCAT('BD-Artículos'!$B258,'BD-Artículos'!$D258)</f>
        <v>#NAME?</v>
      </c>
      <c r="H258" s="10" t="s">
        <v>3</v>
      </c>
      <c r="I258" s="9" t="s">
        <v>120</v>
      </c>
      <c r="J258" s="12">
        <v>2012</v>
      </c>
      <c r="K258" s="15" t="s">
        <v>60</v>
      </c>
      <c r="L258" s="10" t="s">
        <v>80</v>
      </c>
    </row>
    <row r="259" spans="1:12" ht="15.75" customHeight="1" x14ac:dyDescent="0.25">
      <c r="A259" s="8" t="s">
        <v>164</v>
      </c>
      <c r="B259" s="10" t="s">
        <v>123</v>
      </c>
      <c r="C259" s="10" t="s">
        <v>121</v>
      </c>
      <c r="D259" s="11">
        <v>2.2000000000000002</v>
      </c>
      <c r="E259" s="12">
        <v>0.1</v>
      </c>
      <c r="F259" s="9" t="s">
        <v>118</v>
      </c>
      <c r="G259" s="10" t="e">
        <f ca="1">CONCAT('BD-Artículos'!$B259,'BD-Artículos'!$D259)</f>
        <v>#NAME?</v>
      </c>
      <c r="H259" s="10" t="s">
        <v>3</v>
      </c>
      <c r="I259" s="9" t="s">
        <v>120</v>
      </c>
      <c r="J259" s="12">
        <v>2012</v>
      </c>
      <c r="K259" s="15" t="s">
        <v>27</v>
      </c>
      <c r="L259" s="10" t="s">
        <v>86</v>
      </c>
    </row>
    <row r="260" spans="1:12" ht="15.75" customHeight="1" x14ac:dyDescent="0.25">
      <c r="A260" s="8" t="s">
        <v>164</v>
      </c>
      <c r="B260" s="10" t="s">
        <v>123</v>
      </c>
      <c r="C260" s="10" t="s">
        <v>121</v>
      </c>
      <c r="D260" s="11">
        <v>0.98</v>
      </c>
      <c r="E260" s="12">
        <v>0.1</v>
      </c>
      <c r="F260" s="9" t="s">
        <v>118</v>
      </c>
      <c r="G260" s="10" t="e">
        <f ca="1">CONCAT('BD-Artículos'!$B260,'BD-Artículos'!$D260)</f>
        <v>#NAME?</v>
      </c>
      <c r="H260" s="10" t="s">
        <v>3</v>
      </c>
      <c r="I260" s="9" t="s">
        <v>120</v>
      </c>
      <c r="J260" s="12">
        <v>2011</v>
      </c>
      <c r="K260" s="15" t="s">
        <v>79</v>
      </c>
      <c r="L260" s="10" t="s">
        <v>86</v>
      </c>
    </row>
    <row r="261" spans="1:12" ht="15.75" customHeight="1" x14ac:dyDescent="0.25">
      <c r="A261" s="8" t="s">
        <v>164</v>
      </c>
      <c r="B261" s="10" t="s">
        <v>123</v>
      </c>
      <c r="C261" s="10" t="s">
        <v>121</v>
      </c>
      <c r="D261" s="11">
        <v>0.1</v>
      </c>
      <c r="E261" s="12">
        <v>0.1</v>
      </c>
      <c r="F261" s="9" t="s">
        <v>118</v>
      </c>
      <c r="G261" s="10" t="e">
        <f ca="1">CONCAT('BD-Artículos'!$B261,'BD-Artículos'!$D261)</f>
        <v>#NAME?</v>
      </c>
      <c r="H261" s="10" t="s">
        <v>3</v>
      </c>
      <c r="I261" s="9" t="s">
        <v>120</v>
      </c>
      <c r="J261" s="12">
        <v>2012</v>
      </c>
      <c r="K261" s="15" t="s">
        <v>79</v>
      </c>
      <c r="L261" s="10" t="s">
        <v>86</v>
      </c>
    </row>
    <row r="262" spans="1:12" ht="15.75" customHeight="1" x14ac:dyDescent="0.25">
      <c r="A262" s="8" t="s">
        <v>164</v>
      </c>
      <c r="B262" s="10" t="s">
        <v>123</v>
      </c>
      <c r="C262" s="10" t="s">
        <v>121</v>
      </c>
      <c r="D262" s="11">
        <v>0.3</v>
      </c>
      <c r="E262" s="12">
        <v>0.05</v>
      </c>
      <c r="F262" s="10" t="s">
        <v>140</v>
      </c>
      <c r="G262" s="10" t="e">
        <f ca="1">CONCAT('BD-Artículos'!$B262,'BD-Artículos'!$D262)</f>
        <v>#NAME?</v>
      </c>
      <c r="H262" s="10" t="s">
        <v>3</v>
      </c>
      <c r="I262" s="10" t="s">
        <v>24</v>
      </c>
      <c r="J262" s="12">
        <v>2017</v>
      </c>
      <c r="K262" s="12" t="s">
        <v>60</v>
      </c>
      <c r="L262" s="10" t="s">
        <v>141</v>
      </c>
    </row>
    <row r="263" spans="1:12" ht="15.75" customHeight="1" x14ac:dyDescent="0.25">
      <c r="A263" s="8" t="s">
        <v>164</v>
      </c>
      <c r="B263" s="21" t="s">
        <v>123</v>
      </c>
      <c r="C263" s="10" t="s">
        <v>121</v>
      </c>
      <c r="D263" s="11">
        <v>0.14000000000000001</v>
      </c>
      <c r="E263" s="12">
        <v>0.05</v>
      </c>
      <c r="F263" s="10" t="s">
        <v>140</v>
      </c>
      <c r="G263" s="10" t="e">
        <f ca="1">CONCAT('BD-Artículos'!$B263,'BD-Artículos'!$D263)</f>
        <v>#NAME?</v>
      </c>
      <c r="H263" s="10" t="s">
        <v>3</v>
      </c>
      <c r="I263" s="10" t="s">
        <v>24</v>
      </c>
      <c r="J263" s="12">
        <v>2017</v>
      </c>
      <c r="K263" s="12" t="s">
        <v>124</v>
      </c>
      <c r="L263" s="10" t="s">
        <v>141</v>
      </c>
    </row>
    <row r="264" spans="1:12" ht="15.75" customHeight="1" x14ac:dyDescent="0.25">
      <c r="A264" s="8" t="s">
        <v>165</v>
      </c>
      <c r="B264" s="9" t="s">
        <v>19</v>
      </c>
      <c r="C264" s="10" t="s">
        <v>22</v>
      </c>
      <c r="D264" s="11">
        <v>3.9</v>
      </c>
      <c r="E264" s="12" t="s">
        <v>24</v>
      </c>
      <c r="F264" s="9" t="s">
        <v>166</v>
      </c>
      <c r="G264" s="10" t="e">
        <f ca="1">CONCAT('BD-Artículos'!$B264,'BD-Artículos'!$D264)</f>
        <v>#NAME?</v>
      </c>
      <c r="H264" s="9" t="s">
        <v>1</v>
      </c>
      <c r="I264" s="10" t="s">
        <v>167</v>
      </c>
      <c r="J264" s="22">
        <v>2007</v>
      </c>
      <c r="K264" s="12" t="s">
        <v>31</v>
      </c>
      <c r="L264" s="14" t="s">
        <v>168</v>
      </c>
    </row>
    <row r="265" spans="1:12" ht="15.75" customHeight="1" x14ac:dyDescent="0.25">
      <c r="A265" s="8" t="s">
        <v>165</v>
      </c>
      <c r="B265" s="9" t="s">
        <v>19</v>
      </c>
      <c r="C265" s="10" t="s">
        <v>22</v>
      </c>
      <c r="D265" s="11">
        <v>0.04</v>
      </c>
      <c r="E265" s="12" t="s">
        <v>24</v>
      </c>
      <c r="F265" s="9" t="s">
        <v>169</v>
      </c>
      <c r="G265" s="10" t="e">
        <f ca="1">CONCAT('BD-Artículos'!$B265,'BD-Artículos'!$D265)</f>
        <v>#NAME?</v>
      </c>
      <c r="H265" s="9" t="s">
        <v>1</v>
      </c>
      <c r="I265" s="10" t="s">
        <v>167</v>
      </c>
      <c r="J265" s="12">
        <v>2007</v>
      </c>
      <c r="K265" s="12" t="s">
        <v>31</v>
      </c>
      <c r="L265" s="14" t="s">
        <v>168</v>
      </c>
    </row>
    <row r="266" spans="1:12" ht="15.75" customHeight="1" x14ac:dyDescent="0.25">
      <c r="A266" s="8" t="s">
        <v>170</v>
      </c>
      <c r="B266" s="10" t="s">
        <v>125</v>
      </c>
      <c r="C266" s="10" t="s">
        <v>121</v>
      </c>
      <c r="D266" s="11">
        <v>6.2</v>
      </c>
      <c r="E266" s="12" t="s">
        <v>24</v>
      </c>
      <c r="F266" s="9" t="s">
        <v>169</v>
      </c>
      <c r="G266" s="10" t="e">
        <f ca="1">CONCAT('BD-Artículos'!$B266,'BD-Artículos'!$D266)</f>
        <v>#NAME?</v>
      </c>
      <c r="H266" s="9" t="s">
        <v>1</v>
      </c>
      <c r="I266" s="10" t="s">
        <v>167</v>
      </c>
      <c r="J266" s="12">
        <v>2007</v>
      </c>
      <c r="K266" s="12" t="s">
        <v>31</v>
      </c>
      <c r="L266" s="14" t="s">
        <v>168</v>
      </c>
    </row>
    <row r="267" spans="1:12" ht="15.75" customHeight="1" x14ac:dyDescent="0.25">
      <c r="A267" s="8" t="s">
        <v>170</v>
      </c>
      <c r="B267" s="10" t="s">
        <v>125</v>
      </c>
      <c r="C267" s="10" t="s">
        <v>121</v>
      </c>
      <c r="D267" s="11">
        <v>0.3</v>
      </c>
      <c r="E267" s="12" t="s">
        <v>24</v>
      </c>
      <c r="F267" s="9" t="s">
        <v>166</v>
      </c>
      <c r="G267" s="10" t="e">
        <f ca="1">CONCAT('BD-Artículos'!$B267,'BD-Artículos'!$D267)</f>
        <v>#NAME?</v>
      </c>
      <c r="H267" s="9" t="s">
        <v>1</v>
      </c>
      <c r="I267" s="10" t="s">
        <v>167</v>
      </c>
      <c r="J267" s="22">
        <v>2007</v>
      </c>
      <c r="K267" s="12" t="s">
        <v>31</v>
      </c>
      <c r="L267" s="14" t="s">
        <v>168</v>
      </c>
    </row>
    <row r="268" spans="1:12" ht="15.75" customHeight="1" x14ac:dyDescent="0.25">
      <c r="A268" s="8" t="s">
        <v>170</v>
      </c>
      <c r="B268" s="10" t="s">
        <v>125</v>
      </c>
      <c r="C268" s="10" t="s">
        <v>121</v>
      </c>
      <c r="D268" s="11">
        <v>0.43</v>
      </c>
      <c r="E268" s="12">
        <v>0.1</v>
      </c>
      <c r="F268" s="9" t="s">
        <v>76</v>
      </c>
      <c r="G268" s="10" t="e">
        <f ca="1">CONCAT('BD-Artículos'!$B268,'BD-Artículos'!$D268)</f>
        <v>#NAME?</v>
      </c>
      <c r="H268" s="10" t="s">
        <v>3</v>
      </c>
      <c r="I268" s="9" t="s">
        <v>26</v>
      </c>
      <c r="J268" s="12">
        <v>2010</v>
      </c>
      <c r="K268" s="15" t="s">
        <v>31</v>
      </c>
      <c r="L268" s="10" t="s">
        <v>50</v>
      </c>
    </row>
    <row r="269" spans="1:12" ht="15.75" customHeight="1" x14ac:dyDescent="0.25">
      <c r="A269" s="8" t="s">
        <v>170</v>
      </c>
      <c r="B269" s="10" t="s">
        <v>125</v>
      </c>
      <c r="C269" s="10" t="s">
        <v>121</v>
      </c>
      <c r="D269" s="11">
        <v>4.4144830102325937E-3</v>
      </c>
      <c r="E269" s="12" t="s">
        <v>24</v>
      </c>
      <c r="F269" s="10" t="s">
        <v>34</v>
      </c>
      <c r="G269" s="10" t="e">
        <f ca="1">CONCAT('BD-Artículos'!$B269,'BD-Artículos'!$D269)</f>
        <v>#NAME?</v>
      </c>
      <c r="H269" s="10" t="s">
        <v>3</v>
      </c>
      <c r="I269" s="10" t="s">
        <v>26</v>
      </c>
      <c r="J269" s="12">
        <v>2009</v>
      </c>
      <c r="K269" s="12" t="s">
        <v>31</v>
      </c>
      <c r="L269" s="14" t="s">
        <v>28</v>
      </c>
    </row>
    <row r="270" spans="1:12" ht="15.75" customHeight="1" x14ac:dyDescent="0.25">
      <c r="A270" s="8" t="s">
        <v>170</v>
      </c>
      <c r="B270" s="10" t="s">
        <v>125</v>
      </c>
      <c r="C270" s="10" t="s">
        <v>121</v>
      </c>
      <c r="D270" s="11">
        <v>4.0999999999999996</v>
      </c>
      <c r="E270" s="12">
        <v>0.1</v>
      </c>
      <c r="F270" s="9" t="s">
        <v>118</v>
      </c>
      <c r="G270" s="10" t="e">
        <f ca="1">CONCAT('BD-Artículos'!$B270,'BD-Artículos'!$D270)</f>
        <v>#NAME?</v>
      </c>
      <c r="H270" s="10" t="s">
        <v>3</v>
      </c>
      <c r="I270" s="9" t="s">
        <v>120</v>
      </c>
      <c r="J270" s="12">
        <v>2010</v>
      </c>
      <c r="K270" s="15" t="s">
        <v>124</v>
      </c>
      <c r="L270" s="10" t="s">
        <v>50</v>
      </c>
    </row>
    <row r="271" spans="1:12" ht="15.75" customHeight="1" x14ac:dyDescent="0.25">
      <c r="A271" s="8" t="s">
        <v>170</v>
      </c>
      <c r="B271" s="10" t="s">
        <v>125</v>
      </c>
      <c r="C271" s="10" t="s">
        <v>121</v>
      </c>
      <c r="D271" s="11">
        <v>2.7</v>
      </c>
      <c r="E271" s="12">
        <v>0.1</v>
      </c>
      <c r="F271" s="9" t="s">
        <v>118</v>
      </c>
      <c r="G271" s="10" t="e">
        <f ca="1">CONCAT('BD-Artículos'!$B271,'BD-Artículos'!$D271)</f>
        <v>#NAME?</v>
      </c>
      <c r="H271" s="10" t="s">
        <v>3</v>
      </c>
      <c r="I271" s="9" t="s">
        <v>120</v>
      </c>
      <c r="J271" s="12">
        <v>2010</v>
      </c>
      <c r="K271" s="15" t="s">
        <v>124</v>
      </c>
      <c r="L271" s="10" t="s">
        <v>50</v>
      </c>
    </row>
    <row r="272" spans="1:12" ht="15.75" customHeight="1" x14ac:dyDescent="0.25">
      <c r="A272" s="8" t="s">
        <v>170</v>
      </c>
      <c r="B272" s="10" t="s">
        <v>125</v>
      </c>
      <c r="C272" s="10" t="s">
        <v>121</v>
      </c>
      <c r="D272" s="11">
        <v>0.94</v>
      </c>
      <c r="E272" s="12">
        <v>0.1</v>
      </c>
      <c r="F272" s="9" t="s">
        <v>118</v>
      </c>
      <c r="G272" s="10" t="e">
        <f ca="1">CONCAT('BD-Artículos'!$B272,'BD-Artículos'!$D272)</f>
        <v>#NAME?</v>
      </c>
      <c r="H272" s="10" t="s">
        <v>3</v>
      </c>
      <c r="I272" s="9" t="s">
        <v>120</v>
      </c>
      <c r="J272" s="12">
        <v>2010</v>
      </c>
      <c r="K272" s="15" t="s">
        <v>79</v>
      </c>
      <c r="L272" s="10" t="s">
        <v>50</v>
      </c>
    </row>
    <row r="273" spans="1:12" ht="15.75" customHeight="1" x14ac:dyDescent="0.25">
      <c r="A273" s="8" t="s">
        <v>170</v>
      </c>
      <c r="B273" s="10" t="s">
        <v>125</v>
      </c>
      <c r="C273" s="10" t="s">
        <v>121</v>
      </c>
      <c r="D273" s="11">
        <v>0.7</v>
      </c>
      <c r="E273" s="12">
        <v>0.1</v>
      </c>
      <c r="F273" s="9" t="s">
        <v>118</v>
      </c>
      <c r="G273" s="10" t="e">
        <f ca="1">CONCAT('BD-Artículos'!$B273,'BD-Artículos'!$D273)</f>
        <v>#NAME?</v>
      </c>
      <c r="H273" s="10" t="s">
        <v>3</v>
      </c>
      <c r="I273" s="9" t="s">
        <v>120</v>
      </c>
      <c r="J273" s="12">
        <v>2010</v>
      </c>
      <c r="K273" s="15" t="s">
        <v>60</v>
      </c>
      <c r="L273" s="10" t="s">
        <v>50</v>
      </c>
    </row>
    <row r="274" spans="1:12" ht="15.75" customHeight="1" x14ac:dyDescent="0.25">
      <c r="A274" s="8" t="s">
        <v>170</v>
      </c>
      <c r="B274" s="10" t="s">
        <v>125</v>
      </c>
      <c r="C274" s="10" t="s">
        <v>121</v>
      </c>
      <c r="D274" s="11">
        <v>0.56999999999999995</v>
      </c>
      <c r="E274" s="12">
        <v>0.1</v>
      </c>
      <c r="F274" s="9" t="s">
        <v>118</v>
      </c>
      <c r="G274" s="10" t="e">
        <f ca="1">CONCAT('BD-Artículos'!$B274,'BD-Artículos'!$D274)</f>
        <v>#NAME?</v>
      </c>
      <c r="H274" s="10" t="s">
        <v>3</v>
      </c>
      <c r="I274" s="9" t="s">
        <v>120</v>
      </c>
      <c r="J274" s="12">
        <v>2010</v>
      </c>
      <c r="K274" s="15" t="s">
        <v>31</v>
      </c>
      <c r="L274" s="10" t="s">
        <v>50</v>
      </c>
    </row>
    <row r="275" spans="1:12" ht="15.75" customHeight="1" x14ac:dyDescent="0.25">
      <c r="A275" s="8" t="s">
        <v>170</v>
      </c>
      <c r="B275" s="10" t="s">
        <v>125</v>
      </c>
      <c r="C275" s="10" t="s">
        <v>121</v>
      </c>
      <c r="D275" s="11">
        <v>0.55000000000000004</v>
      </c>
      <c r="E275" s="12">
        <v>0.1</v>
      </c>
      <c r="F275" s="9" t="s">
        <v>118</v>
      </c>
      <c r="G275" s="10" t="e">
        <f ca="1">CONCAT('BD-Artículos'!$B275,'BD-Artículos'!$D275)</f>
        <v>#NAME?</v>
      </c>
      <c r="H275" s="10" t="s">
        <v>3</v>
      </c>
      <c r="I275" s="9" t="s">
        <v>120</v>
      </c>
      <c r="J275" s="12">
        <v>2010</v>
      </c>
      <c r="K275" s="15" t="s">
        <v>31</v>
      </c>
      <c r="L275" s="10" t="s">
        <v>50</v>
      </c>
    </row>
    <row r="276" spans="1:12" ht="15.75" customHeight="1" x14ac:dyDescent="0.25">
      <c r="A276" s="8" t="s">
        <v>170</v>
      </c>
      <c r="B276" s="10" t="s">
        <v>125</v>
      </c>
      <c r="C276" s="10" t="s">
        <v>121</v>
      </c>
      <c r="D276" s="11">
        <v>0.2</v>
      </c>
      <c r="E276" s="12">
        <v>0.1</v>
      </c>
      <c r="F276" s="9" t="s">
        <v>118</v>
      </c>
      <c r="G276" s="10" t="e">
        <f ca="1">CONCAT('BD-Artículos'!$B276,'BD-Artículos'!$D276)</f>
        <v>#NAME?</v>
      </c>
      <c r="H276" s="10" t="s">
        <v>3</v>
      </c>
      <c r="I276" s="9" t="s">
        <v>120</v>
      </c>
      <c r="J276" s="12">
        <v>2010</v>
      </c>
      <c r="K276" s="15" t="s">
        <v>124</v>
      </c>
      <c r="L276" s="10" t="s">
        <v>50</v>
      </c>
    </row>
    <row r="277" spans="1:12" ht="15.75" customHeight="1" x14ac:dyDescent="0.25">
      <c r="A277" s="8" t="s">
        <v>170</v>
      </c>
      <c r="B277" s="10" t="s">
        <v>125</v>
      </c>
      <c r="C277" s="10" t="s">
        <v>121</v>
      </c>
      <c r="D277" s="11">
        <v>0.2</v>
      </c>
      <c r="E277" s="12">
        <v>0.1</v>
      </c>
      <c r="F277" s="9" t="s">
        <v>118</v>
      </c>
      <c r="G277" s="10" t="e">
        <f ca="1">CONCAT('BD-Artículos'!$B277,'BD-Artículos'!$D277)</f>
        <v>#NAME?</v>
      </c>
      <c r="H277" s="10" t="s">
        <v>3</v>
      </c>
      <c r="I277" s="9" t="s">
        <v>120</v>
      </c>
      <c r="J277" s="12">
        <v>2010</v>
      </c>
      <c r="K277" s="15" t="s">
        <v>64</v>
      </c>
      <c r="L277" s="10" t="s">
        <v>50</v>
      </c>
    </row>
    <row r="278" spans="1:12" ht="15.75" customHeight="1" x14ac:dyDescent="0.25">
      <c r="A278" s="8" t="s">
        <v>170</v>
      </c>
      <c r="B278" s="10" t="s">
        <v>125</v>
      </c>
      <c r="C278" s="10" t="s">
        <v>121</v>
      </c>
      <c r="D278" s="11">
        <v>0.19</v>
      </c>
      <c r="E278" s="12">
        <v>0.1</v>
      </c>
      <c r="F278" s="9" t="s">
        <v>118</v>
      </c>
      <c r="G278" s="10" t="e">
        <f ca="1">CONCAT('BD-Artículos'!$B278,'BD-Artículos'!$D278)</f>
        <v>#NAME?</v>
      </c>
      <c r="H278" s="10" t="s">
        <v>3</v>
      </c>
      <c r="I278" s="9" t="s">
        <v>120</v>
      </c>
      <c r="J278" s="12">
        <v>2009</v>
      </c>
      <c r="K278" s="15" t="s">
        <v>38</v>
      </c>
      <c r="L278" s="10" t="s">
        <v>50</v>
      </c>
    </row>
    <row r="279" spans="1:12" ht="15.75" customHeight="1" x14ac:dyDescent="0.25">
      <c r="A279" s="8" t="s">
        <v>170</v>
      </c>
      <c r="B279" s="10" t="s">
        <v>125</v>
      </c>
      <c r="C279" s="10" t="s">
        <v>121</v>
      </c>
      <c r="D279" s="11">
        <v>5</v>
      </c>
      <c r="E279" s="12">
        <v>0.1</v>
      </c>
      <c r="F279" s="9" t="s">
        <v>118</v>
      </c>
      <c r="G279" s="10" t="e">
        <f ca="1">CONCAT('BD-Artículos'!$B279,'BD-Artículos'!$D279)</f>
        <v>#NAME?</v>
      </c>
      <c r="H279" s="10" t="s">
        <v>3</v>
      </c>
      <c r="I279" s="9" t="s">
        <v>120</v>
      </c>
      <c r="J279" s="12">
        <v>2009</v>
      </c>
      <c r="K279" s="15" t="s">
        <v>27</v>
      </c>
      <c r="L279" s="10" t="s">
        <v>73</v>
      </c>
    </row>
    <row r="280" spans="1:12" ht="15.75" customHeight="1" x14ac:dyDescent="0.25">
      <c r="A280" s="8" t="s">
        <v>186</v>
      </c>
      <c r="B280" s="9" t="s">
        <v>52</v>
      </c>
      <c r="C280" s="10" t="s">
        <v>22</v>
      </c>
      <c r="D280" s="27">
        <v>1.2199999999999999E-2</v>
      </c>
      <c r="E280" s="12" t="s">
        <v>24</v>
      </c>
      <c r="F280" s="10" t="s">
        <v>33</v>
      </c>
      <c r="G280" s="10" t="e">
        <f ca="1">CONCAT('BD-Artículos'!$B280,'BD-Artículos'!$D280)</f>
        <v>#NAME?</v>
      </c>
      <c r="H280" s="10" t="s">
        <v>3</v>
      </c>
      <c r="I280" s="10" t="s">
        <v>26</v>
      </c>
      <c r="J280" s="12">
        <v>2009</v>
      </c>
      <c r="K280" s="12" t="s">
        <v>31</v>
      </c>
      <c r="L280" s="14" t="s">
        <v>28</v>
      </c>
    </row>
    <row r="281" spans="1:12" ht="15.75" customHeight="1" x14ac:dyDescent="0.25">
      <c r="A281" s="8" t="s">
        <v>186</v>
      </c>
      <c r="B281" s="9" t="s">
        <v>52</v>
      </c>
      <c r="C281" s="10" t="s">
        <v>22</v>
      </c>
      <c r="D281" s="27">
        <v>6.6900000000000006E-3</v>
      </c>
      <c r="E281" s="12" t="s">
        <v>24</v>
      </c>
      <c r="F281" s="10" t="s">
        <v>116</v>
      </c>
      <c r="G281" s="10" t="e">
        <f ca="1">CONCAT('BD-Artículos'!$B281,'BD-Artículos'!$D281)</f>
        <v>#NAME?</v>
      </c>
      <c r="H281" s="10" t="s">
        <v>3</v>
      </c>
      <c r="I281" s="10" t="s">
        <v>26</v>
      </c>
      <c r="J281" s="12">
        <v>2009</v>
      </c>
      <c r="K281" s="12" t="s">
        <v>27</v>
      </c>
      <c r="L281" s="14" t="s">
        <v>28</v>
      </c>
    </row>
    <row r="282" spans="1:12" ht="15.75" customHeight="1" x14ac:dyDescent="0.25">
      <c r="A282" s="8" t="s">
        <v>186</v>
      </c>
      <c r="B282" s="9" t="s">
        <v>52</v>
      </c>
      <c r="C282" s="10" t="s">
        <v>22</v>
      </c>
      <c r="D282" s="27">
        <v>5.45E-3</v>
      </c>
      <c r="E282" s="12" t="s">
        <v>24</v>
      </c>
      <c r="F282" s="10" t="s">
        <v>90</v>
      </c>
      <c r="G282" s="10" t="e">
        <f ca="1">CONCAT('BD-Artículos'!$B282,'BD-Artículos'!$D282)</f>
        <v>#NAME?</v>
      </c>
      <c r="H282" s="10" t="s">
        <v>3</v>
      </c>
      <c r="I282" s="10" t="s">
        <v>26</v>
      </c>
      <c r="J282" s="12">
        <v>2009</v>
      </c>
      <c r="K282" s="12" t="s">
        <v>31</v>
      </c>
      <c r="L282" s="14" t="s">
        <v>28</v>
      </c>
    </row>
    <row r="283" spans="1:12" ht="15.75" customHeight="1" x14ac:dyDescent="0.25">
      <c r="A283" s="8" t="s">
        <v>186</v>
      </c>
      <c r="B283" s="9" t="s">
        <v>52</v>
      </c>
      <c r="C283" s="10" t="s">
        <v>22</v>
      </c>
      <c r="D283" s="27">
        <v>5.1600000000000005E-3</v>
      </c>
      <c r="E283" s="12" t="s">
        <v>24</v>
      </c>
      <c r="F283" s="10" t="s">
        <v>29</v>
      </c>
      <c r="G283" s="10" t="e">
        <f ca="1">CONCAT('BD-Artículos'!$B283,'BD-Artículos'!$D283)</f>
        <v>#NAME?</v>
      </c>
      <c r="H283" s="10" t="s">
        <v>3</v>
      </c>
      <c r="I283" s="10" t="s">
        <v>26</v>
      </c>
      <c r="J283" s="12">
        <v>2009</v>
      </c>
      <c r="K283" s="12" t="s">
        <v>31</v>
      </c>
      <c r="L283" s="14" t="s">
        <v>28</v>
      </c>
    </row>
    <row r="284" spans="1:12" ht="15.75" customHeight="1" x14ac:dyDescent="0.25">
      <c r="A284" s="8" t="s">
        <v>186</v>
      </c>
      <c r="B284" s="9" t="s">
        <v>52</v>
      </c>
      <c r="C284" s="10" t="s">
        <v>22</v>
      </c>
      <c r="D284" s="27">
        <v>4.9400000000000008E-3</v>
      </c>
      <c r="E284" s="12" t="s">
        <v>24</v>
      </c>
      <c r="F284" s="10" t="s">
        <v>34</v>
      </c>
      <c r="G284" s="10" t="e">
        <f ca="1">CONCAT('BD-Artículos'!$B284,'BD-Artículos'!$D284)</f>
        <v>#NAME?</v>
      </c>
      <c r="H284" s="10" t="s">
        <v>3</v>
      </c>
      <c r="I284" s="10" t="s">
        <v>26</v>
      </c>
      <c r="J284" s="12">
        <v>2009</v>
      </c>
      <c r="K284" s="12" t="s">
        <v>31</v>
      </c>
      <c r="L284" s="14" t="s">
        <v>28</v>
      </c>
    </row>
    <row r="285" spans="1:12" ht="15.75" customHeight="1" x14ac:dyDescent="0.25">
      <c r="A285" s="8" t="s">
        <v>186</v>
      </c>
      <c r="B285" s="9" t="s">
        <v>52</v>
      </c>
      <c r="C285" s="10" t="s">
        <v>22</v>
      </c>
      <c r="D285" s="27">
        <v>2.3E-3</v>
      </c>
      <c r="E285" s="12" t="s">
        <v>24</v>
      </c>
      <c r="F285" s="10" t="s">
        <v>25</v>
      </c>
      <c r="G285" s="10" t="e">
        <f ca="1">CONCAT('BD-Artículos'!$B285,'BD-Artículos'!$D285)</f>
        <v>#NAME?</v>
      </c>
      <c r="H285" s="10" t="s">
        <v>3</v>
      </c>
      <c r="I285" s="10" t="s">
        <v>26</v>
      </c>
      <c r="J285" s="12">
        <v>2009</v>
      </c>
      <c r="K285" s="12" t="s">
        <v>27</v>
      </c>
      <c r="L285" s="14" t="s">
        <v>28</v>
      </c>
    </row>
    <row r="286" spans="1:12" ht="15.75" customHeight="1" x14ac:dyDescent="0.25">
      <c r="A286" s="8" t="s">
        <v>186</v>
      </c>
      <c r="B286" s="9" t="s">
        <v>52</v>
      </c>
      <c r="C286" s="10" t="s">
        <v>22</v>
      </c>
      <c r="D286" s="27">
        <v>2.2799999999999999E-3</v>
      </c>
      <c r="E286" s="12" t="s">
        <v>24</v>
      </c>
      <c r="F286" s="10" t="s">
        <v>34</v>
      </c>
      <c r="G286" s="10" t="e">
        <f ca="1">CONCAT('BD-Artículos'!$B286,'BD-Artículos'!$D286)</f>
        <v>#NAME?</v>
      </c>
      <c r="H286" s="10" t="s">
        <v>3</v>
      </c>
      <c r="I286" s="10" t="s">
        <v>26</v>
      </c>
      <c r="J286" s="12">
        <v>2009</v>
      </c>
      <c r="K286" s="12" t="s">
        <v>27</v>
      </c>
      <c r="L286" s="14" t="s">
        <v>28</v>
      </c>
    </row>
    <row r="287" spans="1:12" ht="15.75" customHeight="1" x14ac:dyDescent="0.25">
      <c r="A287" s="8" t="s">
        <v>186</v>
      </c>
      <c r="B287" s="9" t="s">
        <v>52</v>
      </c>
      <c r="C287" s="10" t="s">
        <v>22</v>
      </c>
      <c r="D287" s="11">
        <v>6.0000000000000001E-3</v>
      </c>
      <c r="E287" s="12" t="s">
        <v>24</v>
      </c>
      <c r="F287" s="9" t="s">
        <v>36</v>
      </c>
      <c r="G287" s="10" t="e">
        <f ca="1">CONCAT('BD-Artículos'!$B287,'BD-Artículos'!$D287)</f>
        <v>#NAME?</v>
      </c>
      <c r="H287" s="9" t="s">
        <v>2</v>
      </c>
      <c r="I287" s="10" t="s">
        <v>37</v>
      </c>
      <c r="J287" s="12">
        <v>2009</v>
      </c>
      <c r="K287" s="12" t="s">
        <v>38</v>
      </c>
      <c r="L287" s="14" t="s">
        <v>39</v>
      </c>
    </row>
    <row r="288" spans="1:12" ht="15.75" customHeight="1" x14ac:dyDescent="0.25">
      <c r="A288" s="8" t="s">
        <v>186</v>
      </c>
      <c r="B288" s="9" t="s">
        <v>52</v>
      </c>
      <c r="C288" s="10" t="s">
        <v>22</v>
      </c>
      <c r="D288" s="11">
        <v>3.0000000000000001E-3</v>
      </c>
      <c r="E288" s="12" t="s">
        <v>24</v>
      </c>
      <c r="F288" s="9" t="s">
        <v>42</v>
      </c>
      <c r="G288" s="10" t="e">
        <f ca="1">CONCAT('BD-Artículos'!$B288,'BD-Artículos'!$D288)</f>
        <v>#NAME?</v>
      </c>
      <c r="H288" s="9" t="s">
        <v>2</v>
      </c>
      <c r="I288" s="10" t="s">
        <v>37</v>
      </c>
      <c r="J288" s="12">
        <v>2009</v>
      </c>
      <c r="K288" s="12" t="s">
        <v>38</v>
      </c>
      <c r="L288" s="14" t="s">
        <v>39</v>
      </c>
    </row>
    <row r="289" spans="1:12" ht="15.75" customHeight="1" x14ac:dyDescent="0.25">
      <c r="A289" s="8" t="s">
        <v>186</v>
      </c>
      <c r="B289" s="9" t="s">
        <v>52</v>
      </c>
      <c r="C289" s="10" t="s">
        <v>22</v>
      </c>
      <c r="D289" s="11">
        <v>1.2E-2</v>
      </c>
      <c r="E289" s="12" t="s">
        <v>24</v>
      </c>
      <c r="F289" s="9" t="s">
        <v>161</v>
      </c>
      <c r="G289" s="10" t="e">
        <f ca="1">CONCAT('BD-Artículos'!$B289,'BD-Artículos'!$D289)</f>
        <v>#NAME?</v>
      </c>
      <c r="H289" s="9" t="s">
        <v>2</v>
      </c>
      <c r="I289" s="10" t="s">
        <v>26</v>
      </c>
      <c r="J289" s="12">
        <v>2009</v>
      </c>
      <c r="K289" s="12" t="s">
        <v>31</v>
      </c>
      <c r="L289" s="14" t="s">
        <v>39</v>
      </c>
    </row>
    <row r="290" spans="1:12" ht="15.75" customHeight="1" x14ac:dyDescent="0.25">
      <c r="A290" s="8" t="s">
        <v>186</v>
      </c>
      <c r="B290" s="9" t="s">
        <v>52</v>
      </c>
      <c r="C290" s="10" t="s">
        <v>22</v>
      </c>
      <c r="D290" s="11">
        <v>7.0000000000000001E-3</v>
      </c>
      <c r="E290" s="12" t="s">
        <v>24</v>
      </c>
      <c r="F290" s="9" t="s">
        <v>44</v>
      </c>
      <c r="G290" s="10" t="e">
        <f ca="1">CONCAT('BD-Artículos'!$B290,'BD-Artículos'!$D290)</f>
        <v>#NAME?</v>
      </c>
      <c r="H290" s="9" t="s">
        <v>2</v>
      </c>
      <c r="I290" s="10" t="s">
        <v>26</v>
      </c>
      <c r="J290" s="12">
        <v>2009</v>
      </c>
      <c r="K290" s="12" t="s">
        <v>31</v>
      </c>
      <c r="L290" s="14" t="s">
        <v>39</v>
      </c>
    </row>
    <row r="291" spans="1:12" ht="15.75" customHeight="1" x14ac:dyDescent="0.25">
      <c r="A291" s="8" t="s">
        <v>186</v>
      </c>
      <c r="B291" s="9" t="s">
        <v>52</v>
      </c>
      <c r="C291" s="10" t="s">
        <v>22</v>
      </c>
      <c r="D291" s="11">
        <v>5.0000000000000001E-3</v>
      </c>
      <c r="E291" s="12" t="s">
        <v>24</v>
      </c>
      <c r="F291" s="9" t="s">
        <v>161</v>
      </c>
      <c r="G291" s="10" t="e">
        <f ca="1">CONCAT('BD-Artículos'!$B291,'BD-Artículos'!$D291)</f>
        <v>#NAME?</v>
      </c>
      <c r="H291" s="9" t="s">
        <v>2</v>
      </c>
      <c r="I291" s="10" t="s">
        <v>26</v>
      </c>
      <c r="J291" s="12">
        <v>2009</v>
      </c>
      <c r="K291" s="12" t="s">
        <v>38</v>
      </c>
      <c r="L291" s="14" t="s">
        <v>39</v>
      </c>
    </row>
    <row r="292" spans="1:12" ht="15.75" customHeight="1" x14ac:dyDescent="0.25">
      <c r="A292" s="8" t="s">
        <v>187</v>
      </c>
      <c r="B292" s="10" t="s">
        <v>126</v>
      </c>
      <c r="C292" s="10" t="s">
        <v>121</v>
      </c>
      <c r="D292" s="27">
        <v>6.1600000000000005E-3</v>
      </c>
      <c r="E292" s="12" t="s">
        <v>24</v>
      </c>
      <c r="F292" s="10" t="s">
        <v>29</v>
      </c>
      <c r="G292" s="10" t="e">
        <f ca="1">CONCAT('BD-Artículos'!$B292,'BD-Artículos'!$D292)</f>
        <v>#NAME?</v>
      </c>
      <c r="H292" s="10" t="s">
        <v>3</v>
      </c>
      <c r="I292" s="10" t="s">
        <v>26</v>
      </c>
      <c r="J292" s="12">
        <v>2009</v>
      </c>
      <c r="K292" s="12" t="s">
        <v>31</v>
      </c>
      <c r="L292" s="14" t="s">
        <v>28</v>
      </c>
    </row>
    <row r="293" spans="1:12" ht="15.75" customHeight="1" x14ac:dyDescent="0.25">
      <c r="A293" s="8" t="s">
        <v>187</v>
      </c>
      <c r="B293" s="10" t="s">
        <v>126</v>
      </c>
      <c r="C293" s="10" t="s">
        <v>121</v>
      </c>
      <c r="D293" s="27">
        <v>5.1999999999999998E-3</v>
      </c>
      <c r="E293" s="12" t="s">
        <v>24</v>
      </c>
      <c r="F293" s="10" t="s">
        <v>29</v>
      </c>
      <c r="G293" s="10" t="e">
        <f ca="1">CONCAT('BD-Artículos'!$B293,'BD-Artículos'!$D293)</f>
        <v>#NAME?</v>
      </c>
      <c r="H293" s="10" t="s">
        <v>3</v>
      </c>
      <c r="I293" s="10" t="s">
        <v>26</v>
      </c>
      <c r="J293" s="12">
        <v>2009</v>
      </c>
      <c r="K293" s="12" t="s">
        <v>27</v>
      </c>
      <c r="L293" s="14" t="s">
        <v>28</v>
      </c>
    </row>
    <row r="294" spans="1:12" ht="15.75" customHeight="1" x14ac:dyDescent="0.25">
      <c r="A294" s="8" t="s">
        <v>187</v>
      </c>
      <c r="B294" s="10" t="s">
        <v>126</v>
      </c>
      <c r="C294" s="10" t="s">
        <v>121</v>
      </c>
      <c r="D294" s="27">
        <v>4.3600000000000002E-3</v>
      </c>
      <c r="E294" s="12" t="s">
        <v>24</v>
      </c>
      <c r="F294" s="10" t="s">
        <v>92</v>
      </c>
      <c r="G294" s="10" t="e">
        <f ca="1">CONCAT('BD-Artículos'!$B294,'BD-Artículos'!$D294)</f>
        <v>#NAME?</v>
      </c>
      <c r="H294" s="10" t="s">
        <v>3</v>
      </c>
      <c r="I294" s="10" t="s">
        <v>26</v>
      </c>
      <c r="J294" s="12">
        <v>2009</v>
      </c>
      <c r="K294" s="12" t="s">
        <v>31</v>
      </c>
      <c r="L294" s="14" t="s">
        <v>28</v>
      </c>
    </row>
    <row r="295" spans="1:12" ht="15.75" customHeight="1" x14ac:dyDescent="0.25">
      <c r="A295" s="8" t="s">
        <v>187</v>
      </c>
      <c r="B295" s="10" t="s">
        <v>126</v>
      </c>
      <c r="C295" s="10" t="s">
        <v>121</v>
      </c>
      <c r="D295" s="27">
        <v>2.66E-3</v>
      </c>
      <c r="E295" s="12" t="s">
        <v>24</v>
      </c>
      <c r="F295" s="10" t="s">
        <v>90</v>
      </c>
      <c r="G295" s="10" t="e">
        <f ca="1">CONCAT('BD-Artículos'!$B295,'BD-Artículos'!$D295)</f>
        <v>#NAME?</v>
      </c>
      <c r="H295" s="10" t="s">
        <v>3</v>
      </c>
      <c r="I295" s="10" t="s">
        <v>26</v>
      </c>
      <c r="J295" s="12">
        <v>2009</v>
      </c>
      <c r="K295" s="12" t="s">
        <v>27</v>
      </c>
      <c r="L295" s="14" t="s">
        <v>28</v>
      </c>
    </row>
    <row r="296" spans="1:12" ht="15.75" customHeight="1" x14ac:dyDescent="0.25">
      <c r="A296" s="8" t="s">
        <v>187</v>
      </c>
      <c r="B296" s="10" t="s">
        <v>126</v>
      </c>
      <c r="C296" s="10" t="s">
        <v>121</v>
      </c>
      <c r="D296" s="27">
        <v>2.1000000000000003E-3</v>
      </c>
      <c r="E296" s="12" t="s">
        <v>24</v>
      </c>
      <c r="F296" s="10" t="s">
        <v>33</v>
      </c>
      <c r="G296" s="10" t="e">
        <f ca="1">CONCAT('BD-Artículos'!$B296,'BD-Artículos'!$D296)</f>
        <v>#NAME?</v>
      </c>
      <c r="H296" s="10" t="s">
        <v>3</v>
      </c>
      <c r="I296" s="10" t="s">
        <v>26</v>
      </c>
      <c r="J296" s="12">
        <v>2009</v>
      </c>
      <c r="K296" s="12" t="s">
        <v>31</v>
      </c>
      <c r="L296" s="14" t="s">
        <v>28</v>
      </c>
    </row>
    <row r="297" spans="1:12" ht="15.75" customHeight="1" x14ac:dyDescent="0.25">
      <c r="A297" s="8" t="s">
        <v>187</v>
      </c>
      <c r="B297" s="10" t="s">
        <v>126</v>
      </c>
      <c r="C297" s="10" t="s">
        <v>121</v>
      </c>
      <c r="D297" s="27">
        <v>1.1999999999999999E-3</v>
      </c>
      <c r="E297" s="12" t="s">
        <v>24</v>
      </c>
      <c r="F297" s="10" t="s">
        <v>34</v>
      </c>
      <c r="G297" s="10" t="e">
        <f ca="1">CONCAT('BD-Artículos'!$B297,'BD-Artículos'!$D297)</f>
        <v>#NAME?</v>
      </c>
      <c r="H297" s="10" t="s">
        <v>3</v>
      </c>
      <c r="I297" s="10" t="s">
        <v>26</v>
      </c>
      <c r="J297" s="12">
        <v>2009</v>
      </c>
      <c r="K297" s="12" t="s">
        <v>27</v>
      </c>
      <c r="L297" s="14" t="s">
        <v>28</v>
      </c>
    </row>
    <row r="298" spans="1:12" ht="15.75" customHeight="1" x14ac:dyDescent="0.25">
      <c r="A298" s="8" t="s">
        <v>187</v>
      </c>
      <c r="B298" s="10" t="s">
        <v>126</v>
      </c>
      <c r="C298" s="10" t="s">
        <v>121</v>
      </c>
      <c r="D298" s="11">
        <v>4.0000000000000001E-3</v>
      </c>
      <c r="E298" s="12" t="s">
        <v>24</v>
      </c>
      <c r="F298" s="9" t="s">
        <v>42</v>
      </c>
      <c r="G298" s="10" t="e">
        <f ca="1">CONCAT('BD-Artículos'!$B298,'BD-Artículos'!$D298)</f>
        <v>#NAME?</v>
      </c>
      <c r="H298" s="9" t="s">
        <v>2</v>
      </c>
      <c r="I298" s="10" t="s">
        <v>37</v>
      </c>
      <c r="J298" s="12">
        <v>2009</v>
      </c>
      <c r="K298" s="12" t="s">
        <v>38</v>
      </c>
      <c r="L298" s="14" t="s">
        <v>39</v>
      </c>
    </row>
    <row r="299" spans="1:12" ht="15.75" customHeight="1" x14ac:dyDescent="0.25">
      <c r="A299" s="8" t="s">
        <v>187</v>
      </c>
      <c r="B299" s="10" t="s">
        <v>126</v>
      </c>
      <c r="C299" s="10" t="s">
        <v>121</v>
      </c>
      <c r="D299" s="11">
        <v>4.0000000000000001E-3</v>
      </c>
      <c r="E299" s="12" t="s">
        <v>24</v>
      </c>
      <c r="F299" s="9" t="s">
        <v>36</v>
      </c>
      <c r="G299" s="10" t="e">
        <f ca="1">CONCAT('BD-Artículos'!$B299,'BD-Artículos'!$D299)</f>
        <v>#NAME?</v>
      </c>
      <c r="H299" s="9" t="s">
        <v>2</v>
      </c>
      <c r="I299" s="10" t="s">
        <v>37</v>
      </c>
      <c r="J299" s="12">
        <v>2009</v>
      </c>
      <c r="K299" s="12" t="s">
        <v>38</v>
      </c>
      <c r="L299" s="14" t="s">
        <v>39</v>
      </c>
    </row>
    <row r="300" spans="1:12" ht="15.75" customHeight="1" x14ac:dyDescent="0.25">
      <c r="A300" s="8" t="s">
        <v>187</v>
      </c>
      <c r="B300" s="10" t="s">
        <v>126</v>
      </c>
      <c r="C300" s="10" t="s">
        <v>121</v>
      </c>
      <c r="D300" s="11">
        <v>3.2000000000000001E-2</v>
      </c>
      <c r="E300" s="12" t="s">
        <v>24</v>
      </c>
      <c r="F300" s="9" t="s">
        <v>44</v>
      </c>
      <c r="G300" s="10" t="e">
        <f ca="1">CONCAT('BD-Artículos'!$B300,'BD-Artículos'!$D300)</f>
        <v>#NAME?</v>
      </c>
      <c r="H300" s="9" t="s">
        <v>2</v>
      </c>
      <c r="I300" s="10" t="s">
        <v>26</v>
      </c>
      <c r="J300" s="12">
        <v>2009</v>
      </c>
      <c r="K300" s="12" t="s">
        <v>31</v>
      </c>
      <c r="L300" s="14" t="s">
        <v>39</v>
      </c>
    </row>
    <row r="301" spans="1:12" ht="15.75" customHeight="1" x14ac:dyDescent="0.25">
      <c r="A301" s="8" t="s">
        <v>187</v>
      </c>
      <c r="B301" s="10" t="s">
        <v>126</v>
      </c>
      <c r="C301" s="10" t="s">
        <v>121</v>
      </c>
      <c r="D301" s="11">
        <v>6.0000000000000001E-3</v>
      </c>
      <c r="E301" s="12" t="s">
        <v>24</v>
      </c>
      <c r="F301" s="9" t="s">
        <v>161</v>
      </c>
      <c r="G301" s="10" t="e">
        <f ca="1">CONCAT('BD-Artículos'!$B301,'BD-Artículos'!$D301)</f>
        <v>#NAME?</v>
      </c>
      <c r="H301" s="9" t="s">
        <v>2</v>
      </c>
      <c r="I301" s="10" t="s">
        <v>26</v>
      </c>
      <c r="J301" s="12">
        <v>2009</v>
      </c>
      <c r="K301" s="12" t="s">
        <v>31</v>
      </c>
      <c r="L301" s="14" t="s">
        <v>39</v>
      </c>
    </row>
    <row r="302" spans="1:12" ht="15.75" customHeight="1" x14ac:dyDescent="0.25">
      <c r="A302" s="8" t="s">
        <v>187</v>
      </c>
      <c r="B302" s="10" t="s">
        <v>126</v>
      </c>
      <c r="C302" s="10" t="s">
        <v>121</v>
      </c>
      <c r="D302" s="11">
        <v>6.0000000000000001E-3</v>
      </c>
      <c r="E302" s="12" t="s">
        <v>24</v>
      </c>
      <c r="F302" s="9" t="s">
        <v>44</v>
      </c>
      <c r="G302" s="10" t="e">
        <f ca="1">CONCAT('BD-Artículos'!$B302,'BD-Artículos'!$D302)</f>
        <v>#NAME?</v>
      </c>
      <c r="H302" s="9" t="s">
        <v>2</v>
      </c>
      <c r="I302" s="10" t="s">
        <v>26</v>
      </c>
      <c r="J302" s="12">
        <v>2009</v>
      </c>
      <c r="K302" s="12" t="s">
        <v>38</v>
      </c>
      <c r="L302" s="14" t="s">
        <v>39</v>
      </c>
    </row>
    <row r="303" spans="1:12" ht="15.75" customHeight="1" x14ac:dyDescent="0.25">
      <c r="A303" s="8" t="s">
        <v>187</v>
      </c>
      <c r="B303" s="10" t="s">
        <v>126</v>
      </c>
      <c r="C303" s="10" t="s">
        <v>121</v>
      </c>
      <c r="D303" s="11">
        <v>5.0000000000000001E-3</v>
      </c>
      <c r="E303" s="12" t="s">
        <v>24</v>
      </c>
      <c r="F303" s="9" t="s">
        <v>161</v>
      </c>
      <c r="G303" s="10" t="e">
        <f ca="1">CONCAT('BD-Artículos'!$B303,'BD-Artículos'!$D303)</f>
        <v>#NAME?</v>
      </c>
      <c r="H303" s="9" t="s">
        <v>2</v>
      </c>
      <c r="I303" s="10" t="s">
        <v>26</v>
      </c>
      <c r="J303" s="12">
        <v>2009</v>
      </c>
      <c r="K303" s="12" t="s">
        <v>38</v>
      </c>
      <c r="L303" s="14" t="s">
        <v>39</v>
      </c>
    </row>
    <row r="304" spans="1:12" ht="15.75" customHeight="1" x14ac:dyDescent="0.25">
      <c r="A304" s="8" t="s">
        <v>188</v>
      </c>
      <c r="B304" s="29" t="s">
        <v>58</v>
      </c>
      <c r="C304" s="10" t="s">
        <v>22</v>
      </c>
      <c r="D304" s="30">
        <v>4.5</v>
      </c>
      <c r="E304" s="12" t="s">
        <v>24</v>
      </c>
      <c r="F304" s="31" t="s">
        <v>166</v>
      </c>
      <c r="G304" s="10" t="e">
        <f ca="1">CONCAT('BD-Artículos'!$B304,'BD-Artículos'!$D304)</f>
        <v>#NAME?</v>
      </c>
      <c r="H304" s="9" t="s">
        <v>1</v>
      </c>
      <c r="I304" s="10" t="s">
        <v>167</v>
      </c>
      <c r="J304" s="22">
        <v>2007</v>
      </c>
      <c r="K304" s="12" t="s">
        <v>79</v>
      </c>
      <c r="L304" s="14" t="s">
        <v>168</v>
      </c>
    </row>
    <row r="305" spans="1:12" ht="15.75" customHeight="1" x14ac:dyDescent="0.25">
      <c r="A305" s="8" t="s">
        <v>188</v>
      </c>
      <c r="B305" s="29" t="s">
        <v>58</v>
      </c>
      <c r="C305" s="10" t="s">
        <v>22</v>
      </c>
      <c r="D305" s="30">
        <v>3.6</v>
      </c>
      <c r="E305" s="12" t="s">
        <v>24</v>
      </c>
      <c r="F305" s="31" t="s">
        <v>218</v>
      </c>
      <c r="G305" s="10" t="e">
        <f ca="1">CONCAT('BD-Artículos'!$B305,'BD-Artículos'!$D305)</f>
        <v>#NAME?</v>
      </c>
      <c r="H305" s="9" t="s">
        <v>1</v>
      </c>
      <c r="I305" s="10" t="s">
        <v>167</v>
      </c>
      <c r="J305" s="22">
        <v>2009</v>
      </c>
      <c r="K305" s="12" t="s">
        <v>79</v>
      </c>
      <c r="L305" s="14" t="s">
        <v>168</v>
      </c>
    </row>
    <row r="306" spans="1:12" ht="15.75" customHeight="1" x14ac:dyDescent="0.25">
      <c r="A306" s="8" t="s">
        <v>188</v>
      </c>
      <c r="B306" s="29" t="s">
        <v>58</v>
      </c>
      <c r="C306" s="10" t="s">
        <v>22</v>
      </c>
      <c r="D306" s="32">
        <v>2.4</v>
      </c>
      <c r="E306" s="12" t="s">
        <v>24</v>
      </c>
      <c r="F306" s="31" t="s">
        <v>220</v>
      </c>
      <c r="G306" s="10" t="e">
        <f ca="1">CONCAT('BD-Artículos'!$B306,'BD-Artículos'!$D306)</f>
        <v>#NAME?</v>
      </c>
      <c r="H306" s="9" t="s">
        <v>1</v>
      </c>
      <c r="I306" s="10" t="s">
        <v>167</v>
      </c>
      <c r="J306" s="22">
        <v>2007</v>
      </c>
      <c r="K306" s="12" t="s">
        <v>79</v>
      </c>
      <c r="L306" s="14" t="s">
        <v>168</v>
      </c>
    </row>
    <row r="307" spans="1:12" ht="15.75" customHeight="1" x14ac:dyDescent="0.25">
      <c r="A307" s="8" t="s">
        <v>188</v>
      </c>
      <c r="B307" s="29" t="s">
        <v>58</v>
      </c>
      <c r="C307" s="10" t="s">
        <v>22</v>
      </c>
      <c r="D307" s="30">
        <v>2.1</v>
      </c>
      <c r="E307" s="12" t="s">
        <v>24</v>
      </c>
      <c r="F307" s="31" t="s">
        <v>222</v>
      </c>
      <c r="G307" s="10" t="e">
        <f ca="1">CONCAT('BD-Artículos'!$B307,'BD-Artículos'!$D307)</f>
        <v>#NAME?</v>
      </c>
      <c r="H307" s="9" t="s">
        <v>1</v>
      </c>
      <c r="I307" s="10" t="s">
        <v>167</v>
      </c>
      <c r="J307" s="22">
        <v>2007</v>
      </c>
      <c r="K307" s="12" t="s">
        <v>31</v>
      </c>
      <c r="L307" s="14" t="s">
        <v>168</v>
      </c>
    </row>
    <row r="308" spans="1:12" ht="15.75" customHeight="1" x14ac:dyDescent="0.25">
      <c r="A308" s="8" t="s">
        <v>188</v>
      </c>
      <c r="B308" s="29" t="s">
        <v>58</v>
      </c>
      <c r="C308" s="10" t="s">
        <v>22</v>
      </c>
      <c r="D308" s="30">
        <v>1.8</v>
      </c>
      <c r="E308" s="12" t="s">
        <v>24</v>
      </c>
      <c r="F308" s="31" t="s">
        <v>224</v>
      </c>
      <c r="G308" s="10" t="e">
        <f ca="1">CONCAT('BD-Artículos'!$B308,'BD-Artículos'!$D308)</f>
        <v>#NAME?</v>
      </c>
      <c r="H308" s="9" t="s">
        <v>1</v>
      </c>
      <c r="I308" s="10" t="s">
        <v>167</v>
      </c>
      <c r="J308" s="22">
        <v>2007</v>
      </c>
      <c r="K308" s="12" t="s">
        <v>124</v>
      </c>
      <c r="L308" s="14" t="s">
        <v>168</v>
      </c>
    </row>
    <row r="309" spans="1:12" ht="15.75" customHeight="1" x14ac:dyDescent="0.25">
      <c r="A309" s="8" t="s">
        <v>188</v>
      </c>
      <c r="B309" s="29" t="s">
        <v>58</v>
      </c>
      <c r="C309" s="10" t="s">
        <v>22</v>
      </c>
      <c r="D309" s="32">
        <v>1.4</v>
      </c>
      <c r="E309" s="12" t="s">
        <v>24</v>
      </c>
      <c r="F309" s="9" t="s">
        <v>169</v>
      </c>
      <c r="G309" s="10" t="e">
        <f ca="1">CONCAT('BD-Artículos'!$B309,'BD-Artículos'!$D309)</f>
        <v>#NAME?</v>
      </c>
      <c r="H309" s="9" t="s">
        <v>1</v>
      </c>
      <c r="I309" s="10" t="s">
        <v>167</v>
      </c>
      <c r="J309" s="22">
        <v>2007</v>
      </c>
      <c r="K309" s="12" t="s">
        <v>79</v>
      </c>
      <c r="L309" s="14" t="s">
        <v>168</v>
      </c>
    </row>
    <row r="310" spans="1:12" ht="15.75" customHeight="1" x14ac:dyDescent="0.25">
      <c r="A310" s="8" t="s">
        <v>188</v>
      </c>
      <c r="B310" s="29" t="s">
        <v>58</v>
      </c>
      <c r="C310" s="10" t="s">
        <v>22</v>
      </c>
      <c r="D310" s="30">
        <v>1.1000000000000001</v>
      </c>
      <c r="E310" s="12" t="s">
        <v>24</v>
      </c>
      <c r="F310" s="31" t="s">
        <v>166</v>
      </c>
      <c r="G310" s="10" t="e">
        <f ca="1">CONCAT('BD-Artículos'!$B310,'BD-Artículos'!$D310)</f>
        <v>#NAME?</v>
      </c>
      <c r="H310" s="9" t="s">
        <v>1</v>
      </c>
      <c r="I310" s="10" t="s">
        <v>167</v>
      </c>
      <c r="J310" s="22">
        <v>2007</v>
      </c>
      <c r="K310" s="12" t="s">
        <v>31</v>
      </c>
      <c r="L310" s="14" t="s">
        <v>168</v>
      </c>
    </row>
    <row r="311" spans="1:12" ht="15.75" customHeight="1" x14ac:dyDescent="0.25">
      <c r="A311" s="8" t="s">
        <v>188</v>
      </c>
      <c r="B311" s="29" t="s">
        <v>58</v>
      </c>
      <c r="C311" s="10" t="s">
        <v>22</v>
      </c>
      <c r="D311" s="30">
        <v>1.1000000000000001</v>
      </c>
      <c r="E311" s="12" t="s">
        <v>24</v>
      </c>
      <c r="F311" s="31" t="s">
        <v>228</v>
      </c>
      <c r="G311" s="10" t="e">
        <f ca="1">CONCAT('BD-Artículos'!$B311,'BD-Artículos'!$D311)</f>
        <v>#NAME?</v>
      </c>
      <c r="H311" s="9" t="s">
        <v>1</v>
      </c>
      <c r="I311" s="10" t="s">
        <v>167</v>
      </c>
      <c r="J311" s="22">
        <v>2008</v>
      </c>
      <c r="K311" s="12" t="s">
        <v>124</v>
      </c>
      <c r="L311" s="14" t="s">
        <v>168</v>
      </c>
    </row>
    <row r="312" spans="1:12" ht="15.75" customHeight="1" x14ac:dyDescent="0.25">
      <c r="A312" s="8" t="s">
        <v>188</v>
      </c>
      <c r="B312" s="29" t="s">
        <v>58</v>
      </c>
      <c r="C312" s="10" t="s">
        <v>22</v>
      </c>
      <c r="D312" s="30">
        <v>0.8</v>
      </c>
      <c r="E312" s="12" t="s">
        <v>24</v>
      </c>
      <c r="F312" s="31" t="s">
        <v>166</v>
      </c>
      <c r="G312" s="10" t="e">
        <f ca="1">CONCAT('BD-Artículos'!$B312,'BD-Artículos'!$D312)</f>
        <v>#NAME?</v>
      </c>
      <c r="H312" s="9" t="s">
        <v>1</v>
      </c>
      <c r="I312" s="10" t="s">
        <v>167</v>
      </c>
      <c r="J312" s="22">
        <v>2007</v>
      </c>
      <c r="K312" s="12" t="s">
        <v>124</v>
      </c>
      <c r="L312" s="14" t="s">
        <v>168</v>
      </c>
    </row>
    <row r="313" spans="1:12" ht="15.75" customHeight="1" x14ac:dyDescent="0.25">
      <c r="A313" s="8" t="s">
        <v>188</v>
      </c>
      <c r="B313" s="29" t="s">
        <v>58</v>
      </c>
      <c r="C313" s="10" t="s">
        <v>22</v>
      </c>
      <c r="D313" s="30">
        <v>0.7</v>
      </c>
      <c r="E313" s="12" t="s">
        <v>24</v>
      </c>
      <c r="F313" s="31" t="s">
        <v>224</v>
      </c>
      <c r="G313" s="10" t="e">
        <f ca="1">CONCAT('BD-Artículos'!$B313,'BD-Artículos'!$D313)</f>
        <v>#NAME?</v>
      </c>
      <c r="H313" s="9" t="s">
        <v>1</v>
      </c>
      <c r="I313" s="10" t="s">
        <v>167</v>
      </c>
      <c r="J313" s="22">
        <v>2007</v>
      </c>
      <c r="K313" s="12" t="s">
        <v>79</v>
      </c>
      <c r="L313" s="14" t="s">
        <v>168</v>
      </c>
    </row>
    <row r="314" spans="1:12" ht="15.75" customHeight="1" x14ac:dyDescent="0.25">
      <c r="A314" s="8" t="s">
        <v>188</v>
      </c>
      <c r="B314" s="29" t="s">
        <v>58</v>
      </c>
      <c r="C314" s="10" t="s">
        <v>22</v>
      </c>
      <c r="D314" s="30">
        <v>0.6</v>
      </c>
      <c r="E314" s="12" t="s">
        <v>24</v>
      </c>
      <c r="F314" s="31" t="s">
        <v>222</v>
      </c>
      <c r="G314" s="10" t="e">
        <f ca="1">CONCAT('BD-Artículos'!$B314,'BD-Artículos'!$D314)</f>
        <v>#NAME?</v>
      </c>
      <c r="H314" s="9" t="s">
        <v>1</v>
      </c>
      <c r="I314" s="10" t="s">
        <v>167</v>
      </c>
      <c r="J314" s="22">
        <v>2008</v>
      </c>
      <c r="K314" s="12" t="s">
        <v>31</v>
      </c>
      <c r="L314" s="14" t="s">
        <v>168</v>
      </c>
    </row>
    <row r="315" spans="1:12" ht="15.75" customHeight="1" x14ac:dyDescent="0.25">
      <c r="A315" s="8" t="s">
        <v>188</v>
      </c>
      <c r="B315" s="29" t="s">
        <v>58</v>
      </c>
      <c r="C315" s="10" t="s">
        <v>22</v>
      </c>
      <c r="D315" s="30">
        <v>0.5</v>
      </c>
      <c r="E315" s="12" t="s">
        <v>24</v>
      </c>
      <c r="F315" s="9" t="s">
        <v>169</v>
      </c>
      <c r="G315" s="10" t="e">
        <f ca="1">CONCAT('BD-Artículos'!$B315,'BD-Artículos'!$D315)</f>
        <v>#NAME?</v>
      </c>
      <c r="H315" s="9" t="s">
        <v>1</v>
      </c>
      <c r="I315" s="10" t="s">
        <v>167</v>
      </c>
      <c r="J315" s="22">
        <v>2007</v>
      </c>
      <c r="K315" s="12" t="s">
        <v>31</v>
      </c>
      <c r="L315" s="14" t="s">
        <v>168</v>
      </c>
    </row>
    <row r="316" spans="1:12" ht="15.75" customHeight="1" x14ac:dyDescent="0.25">
      <c r="A316" s="8" t="s">
        <v>188</v>
      </c>
      <c r="B316" s="29" t="s">
        <v>58</v>
      </c>
      <c r="C316" s="10" t="s">
        <v>22</v>
      </c>
      <c r="D316" s="30">
        <v>0.5</v>
      </c>
      <c r="E316" s="12" t="s">
        <v>24</v>
      </c>
      <c r="F316" s="31" t="s">
        <v>228</v>
      </c>
      <c r="G316" s="10" t="e">
        <f ca="1">CONCAT('BD-Artículos'!$B316,'BD-Artículos'!$D316)</f>
        <v>#NAME?</v>
      </c>
      <c r="H316" s="9" t="s">
        <v>1</v>
      </c>
      <c r="I316" s="10" t="s">
        <v>167</v>
      </c>
      <c r="J316" s="22">
        <v>2007</v>
      </c>
      <c r="K316" s="12" t="s">
        <v>79</v>
      </c>
      <c r="L316" s="14" t="s">
        <v>168</v>
      </c>
    </row>
    <row r="317" spans="1:12" ht="15.75" customHeight="1" x14ac:dyDescent="0.25">
      <c r="A317" s="8" t="s">
        <v>188</v>
      </c>
      <c r="B317" s="29" t="s">
        <v>58</v>
      </c>
      <c r="C317" s="10" t="s">
        <v>22</v>
      </c>
      <c r="D317" s="30">
        <v>0.37</v>
      </c>
      <c r="E317" s="12" t="s">
        <v>24</v>
      </c>
      <c r="F317" s="31" t="s">
        <v>218</v>
      </c>
      <c r="G317" s="10" t="e">
        <f ca="1">CONCAT('BD-Artículos'!$B317,'BD-Artículos'!$D317)</f>
        <v>#NAME?</v>
      </c>
      <c r="H317" s="9" t="s">
        <v>1</v>
      </c>
      <c r="I317" s="10" t="s">
        <v>167</v>
      </c>
      <c r="J317" s="22">
        <v>2008</v>
      </c>
      <c r="K317" s="12" t="s">
        <v>31</v>
      </c>
      <c r="L317" s="14" t="s">
        <v>168</v>
      </c>
    </row>
    <row r="318" spans="1:12" ht="15.75" customHeight="1" x14ac:dyDescent="0.25">
      <c r="A318" s="8" t="s">
        <v>188</v>
      </c>
      <c r="B318" s="29" t="s">
        <v>58</v>
      </c>
      <c r="C318" s="10" t="s">
        <v>22</v>
      </c>
      <c r="D318" s="30">
        <v>0.36</v>
      </c>
      <c r="E318" s="12" t="s">
        <v>24</v>
      </c>
      <c r="F318" s="31" t="s">
        <v>228</v>
      </c>
      <c r="G318" s="10" t="e">
        <f ca="1">CONCAT('BD-Artículos'!$B318,'BD-Artículos'!$D318)</f>
        <v>#NAME?</v>
      </c>
      <c r="H318" s="9" t="s">
        <v>1</v>
      </c>
      <c r="I318" s="10" t="s">
        <v>167</v>
      </c>
      <c r="J318" s="22">
        <v>2008</v>
      </c>
      <c r="K318" s="12" t="s">
        <v>31</v>
      </c>
      <c r="L318" s="14" t="s">
        <v>168</v>
      </c>
    </row>
    <row r="319" spans="1:12" ht="15.75" customHeight="1" x14ac:dyDescent="0.25">
      <c r="A319" s="8" t="s">
        <v>188</v>
      </c>
      <c r="B319" s="29" t="s">
        <v>58</v>
      </c>
      <c r="C319" s="10" t="s">
        <v>22</v>
      </c>
      <c r="D319" s="30">
        <v>0.35</v>
      </c>
      <c r="E319" s="12" t="s">
        <v>24</v>
      </c>
      <c r="F319" s="31" t="s">
        <v>233</v>
      </c>
      <c r="G319" s="10" t="e">
        <f ca="1">CONCAT('BD-Artículos'!$B319,'BD-Artículos'!$D319)</f>
        <v>#NAME?</v>
      </c>
      <c r="H319" s="9" t="s">
        <v>1</v>
      </c>
      <c r="I319" s="10" t="s">
        <v>167</v>
      </c>
      <c r="J319" s="22">
        <v>2009</v>
      </c>
      <c r="K319" s="12" t="s">
        <v>79</v>
      </c>
      <c r="L319" s="14" t="s">
        <v>168</v>
      </c>
    </row>
    <row r="320" spans="1:12" ht="15.75" customHeight="1" x14ac:dyDescent="0.25">
      <c r="A320" s="8" t="s">
        <v>188</v>
      </c>
      <c r="B320" s="29" t="s">
        <v>58</v>
      </c>
      <c r="C320" s="10" t="s">
        <v>22</v>
      </c>
      <c r="D320" s="30">
        <v>0.3</v>
      </c>
      <c r="E320" s="12" t="s">
        <v>24</v>
      </c>
      <c r="F320" s="31" t="s">
        <v>218</v>
      </c>
      <c r="G320" s="10" t="e">
        <f ca="1">CONCAT('BD-Artículos'!$B320,'BD-Artículos'!$D320)</f>
        <v>#NAME?</v>
      </c>
      <c r="H320" s="9" t="s">
        <v>1</v>
      </c>
      <c r="I320" s="10" t="s">
        <v>167</v>
      </c>
      <c r="J320" s="22">
        <v>2007</v>
      </c>
      <c r="K320" s="12" t="s">
        <v>79</v>
      </c>
      <c r="L320" s="14" t="s">
        <v>168</v>
      </c>
    </row>
    <row r="321" spans="1:12" ht="15.75" customHeight="1" x14ac:dyDescent="0.25">
      <c r="A321" s="8" t="s">
        <v>188</v>
      </c>
      <c r="B321" s="29" t="s">
        <v>58</v>
      </c>
      <c r="C321" s="10" t="s">
        <v>22</v>
      </c>
      <c r="D321" s="30">
        <v>0.24</v>
      </c>
      <c r="E321" s="12" t="s">
        <v>24</v>
      </c>
      <c r="F321" s="31" t="s">
        <v>224</v>
      </c>
      <c r="G321" s="10" t="e">
        <f ca="1">CONCAT('BD-Artículos'!$B321,'BD-Artículos'!$D321)</f>
        <v>#NAME?</v>
      </c>
      <c r="H321" s="9" t="s">
        <v>1</v>
      </c>
      <c r="I321" s="10" t="s">
        <v>167</v>
      </c>
      <c r="J321" s="22">
        <v>2008</v>
      </c>
      <c r="K321" s="12" t="s">
        <v>124</v>
      </c>
      <c r="L321" s="14" t="s">
        <v>168</v>
      </c>
    </row>
    <row r="322" spans="1:12" ht="15.75" customHeight="1" x14ac:dyDescent="0.25">
      <c r="A322" s="8" t="s">
        <v>188</v>
      </c>
      <c r="B322" s="29" t="s">
        <v>58</v>
      </c>
      <c r="C322" s="10" t="s">
        <v>22</v>
      </c>
      <c r="D322" s="30">
        <v>0.15</v>
      </c>
      <c r="E322" s="12" t="s">
        <v>24</v>
      </c>
      <c r="F322" s="31" t="s">
        <v>234</v>
      </c>
      <c r="G322" s="10" t="e">
        <f ca="1">CONCAT('BD-Artículos'!$B322,'BD-Artículos'!$D322)</f>
        <v>#NAME?</v>
      </c>
      <c r="H322" s="9" t="s">
        <v>1</v>
      </c>
      <c r="I322" s="10" t="s">
        <v>167</v>
      </c>
      <c r="J322" s="22">
        <v>2007</v>
      </c>
      <c r="K322" s="12" t="s">
        <v>124</v>
      </c>
      <c r="L322" s="14" t="s">
        <v>168</v>
      </c>
    </row>
    <row r="323" spans="1:12" ht="15.75" customHeight="1" x14ac:dyDescent="0.25">
      <c r="A323" s="8" t="s">
        <v>188</v>
      </c>
      <c r="B323" s="29" t="s">
        <v>58</v>
      </c>
      <c r="C323" s="10" t="s">
        <v>22</v>
      </c>
      <c r="D323" s="30">
        <v>0.11</v>
      </c>
      <c r="E323" s="12" t="s">
        <v>24</v>
      </c>
      <c r="F323" s="31" t="s">
        <v>166</v>
      </c>
      <c r="G323" s="10" t="e">
        <f ca="1">CONCAT('BD-Artículos'!$B323,'BD-Artículos'!$D323)</f>
        <v>#NAME?</v>
      </c>
      <c r="H323" s="9" t="s">
        <v>1</v>
      </c>
      <c r="I323" s="10" t="s">
        <v>167</v>
      </c>
      <c r="J323" s="22">
        <v>2008</v>
      </c>
      <c r="K323" s="12" t="s">
        <v>31</v>
      </c>
      <c r="L323" s="14" t="s">
        <v>168</v>
      </c>
    </row>
    <row r="324" spans="1:12" ht="15.75" customHeight="1" x14ac:dyDescent="0.25">
      <c r="A324" s="8" t="s">
        <v>188</v>
      </c>
      <c r="B324" s="29" t="s">
        <v>58</v>
      </c>
      <c r="C324" s="10" t="s">
        <v>22</v>
      </c>
      <c r="D324" s="30">
        <v>0.11</v>
      </c>
      <c r="E324" s="12" t="s">
        <v>24</v>
      </c>
      <c r="F324" s="31" t="s">
        <v>224</v>
      </c>
      <c r="G324" s="10" t="e">
        <f ca="1">CONCAT('BD-Artículos'!$B324,'BD-Artículos'!$D324)</f>
        <v>#NAME?</v>
      </c>
      <c r="H324" s="9" t="s">
        <v>1</v>
      </c>
      <c r="I324" s="10" t="s">
        <v>167</v>
      </c>
      <c r="J324" s="22">
        <v>2008</v>
      </c>
      <c r="K324" s="12" t="s">
        <v>31</v>
      </c>
      <c r="L324" s="14" t="s">
        <v>168</v>
      </c>
    </row>
    <row r="325" spans="1:12" ht="15.75" customHeight="1" x14ac:dyDescent="0.25">
      <c r="A325" s="8" t="s">
        <v>188</v>
      </c>
      <c r="B325" s="29" t="s">
        <v>58</v>
      </c>
      <c r="C325" s="10" t="s">
        <v>22</v>
      </c>
      <c r="D325" s="30">
        <v>0.08</v>
      </c>
      <c r="E325" s="12" t="s">
        <v>24</v>
      </c>
      <c r="F325" s="31" t="s">
        <v>235</v>
      </c>
      <c r="G325" s="10" t="e">
        <f ca="1">CONCAT('BD-Artículos'!$B325,'BD-Artículos'!$D325)</f>
        <v>#NAME?</v>
      </c>
      <c r="H325" s="9" t="s">
        <v>1</v>
      </c>
      <c r="I325" s="10" t="s">
        <v>167</v>
      </c>
      <c r="J325" s="22">
        <v>2009</v>
      </c>
      <c r="K325" s="12" t="s">
        <v>79</v>
      </c>
      <c r="L325" s="14" t="s">
        <v>168</v>
      </c>
    </row>
    <row r="326" spans="1:12" ht="15.75" customHeight="1" x14ac:dyDescent="0.25">
      <c r="A326" s="8" t="s">
        <v>188</v>
      </c>
      <c r="B326" s="29" t="s">
        <v>58</v>
      </c>
      <c r="C326" s="10" t="s">
        <v>22</v>
      </c>
      <c r="D326" s="30">
        <v>0.08</v>
      </c>
      <c r="E326" s="12" t="s">
        <v>24</v>
      </c>
      <c r="F326" s="31" t="s">
        <v>218</v>
      </c>
      <c r="G326" s="10" t="e">
        <f ca="1">CONCAT('BD-Artículos'!$B326,'BD-Artículos'!$D326)</f>
        <v>#NAME?</v>
      </c>
      <c r="H326" s="9" t="s">
        <v>1</v>
      </c>
      <c r="I326" s="10" t="s">
        <v>167</v>
      </c>
      <c r="J326" s="22">
        <v>2009</v>
      </c>
      <c r="K326" s="12" t="s">
        <v>31</v>
      </c>
      <c r="L326" s="14" t="s">
        <v>168</v>
      </c>
    </row>
    <row r="327" spans="1:12" ht="15.75" customHeight="1" x14ac:dyDescent="0.25">
      <c r="A327" s="8" t="s">
        <v>188</v>
      </c>
      <c r="B327" s="29" t="s">
        <v>58</v>
      </c>
      <c r="C327" s="10" t="s">
        <v>22</v>
      </c>
      <c r="D327" s="30">
        <v>0.06</v>
      </c>
      <c r="E327" s="12" t="s">
        <v>24</v>
      </c>
      <c r="F327" s="9" t="s">
        <v>169</v>
      </c>
      <c r="G327" s="10" t="e">
        <f ca="1">CONCAT('BD-Artículos'!$B327,'BD-Artículos'!$D327)</f>
        <v>#NAME?</v>
      </c>
      <c r="H327" s="9" t="s">
        <v>1</v>
      </c>
      <c r="I327" s="10" t="s">
        <v>167</v>
      </c>
      <c r="J327" s="22">
        <v>2008</v>
      </c>
      <c r="K327" s="12" t="s">
        <v>31</v>
      </c>
      <c r="L327" s="14" t="s">
        <v>168</v>
      </c>
    </row>
    <row r="328" spans="1:12" ht="15.75" customHeight="1" x14ac:dyDescent="0.25">
      <c r="A328" s="8" t="s">
        <v>188</v>
      </c>
      <c r="B328" s="29" t="s">
        <v>58</v>
      </c>
      <c r="C328" s="10" t="s">
        <v>22</v>
      </c>
      <c r="D328" s="30">
        <v>0.06</v>
      </c>
      <c r="E328" s="12" t="s">
        <v>24</v>
      </c>
      <c r="F328" s="31" t="s">
        <v>222</v>
      </c>
      <c r="G328" s="10" t="e">
        <f ca="1">CONCAT('BD-Artículos'!$B328,'BD-Artículos'!$D328)</f>
        <v>#NAME?</v>
      </c>
      <c r="H328" s="9" t="s">
        <v>1</v>
      </c>
      <c r="I328" s="10" t="s">
        <v>167</v>
      </c>
      <c r="J328" s="22">
        <v>2007</v>
      </c>
      <c r="K328" s="12" t="s">
        <v>79</v>
      </c>
      <c r="L328" s="14" t="s">
        <v>168</v>
      </c>
    </row>
    <row r="329" spans="1:12" ht="15.75" customHeight="1" x14ac:dyDescent="0.25">
      <c r="A329" s="8" t="s">
        <v>188</v>
      </c>
      <c r="B329" s="29" t="s">
        <v>58</v>
      </c>
      <c r="C329" s="10" t="s">
        <v>22</v>
      </c>
      <c r="D329" s="11">
        <v>0.06</v>
      </c>
      <c r="E329" s="12" t="s">
        <v>24</v>
      </c>
      <c r="F329" s="9" t="s">
        <v>220</v>
      </c>
      <c r="G329" s="10" t="e">
        <f ca="1">CONCAT('BD-Artículos'!$B329,'BD-Artículos'!$D329)</f>
        <v>#NAME?</v>
      </c>
      <c r="H329" s="9" t="s">
        <v>1</v>
      </c>
      <c r="I329" s="10" t="s">
        <v>167</v>
      </c>
      <c r="J329" s="22">
        <v>2007</v>
      </c>
      <c r="K329" s="12" t="s">
        <v>124</v>
      </c>
      <c r="L329" s="14" t="s">
        <v>168</v>
      </c>
    </row>
    <row r="330" spans="1:12" ht="15.75" customHeight="1" x14ac:dyDescent="0.25">
      <c r="A330" s="8" t="s">
        <v>188</v>
      </c>
      <c r="B330" s="29" t="s">
        <v>58</v>
      </c>
      <c r="C330" s="10" t="s">
        <v>22</v>
      </c>
      <c r="D330" s="30">
        <v>0.05</v>
      </c>
      <c r="E330" s="12" t="s">
        <v>24</v>
      </c>
      <c r="F330" s="31" t="s">
        <v>166</v>
      </c>
      <c r="G330" s="10" t="e">
        <f ca="1">CONCAT('BD-Artículos'!$B330,'BD-Artículos'!$D330)</f>
        <v>#NAME?</v>
      </c>
      <c r="H330" s="9" t="s">
        <v>1</v>
      </c>
      <c r="I330" s="10" t="s">
        <v>167</v>
      </c>
      <c r="J330" s="22">
        <v>2009</v>
      </c>
      <c r="K330" s="12" t="s">
        <v>31</v>
      </c>
      <c r="L330" s="14" t="s">
        <v>168</v>
      </c>
    </row>
    <row r="331" spans="1:12" ht="15.75" customHeight="1" x14ac:dyDescent="0.25">
      <c r="A331" s="8" t="s">
        <v>188</v>
      </c>
      <c r="B331" s="29" t="s">
        <v>58</v>
      </c>
      <c r="C331" s="10" t="s">
        <v>22</v>
      </c>
      <c r="D331" s="30">
        <v>0.03</v>
      </c>
      <c r="E331" s="12" t="s">
        <v>24</v>
      </c>
      <c r="F331" s="31" t="s">
        <v>218</v>
      </c>
      <c r="G331" s="10" t="e">
        <f ca="1">CONCAT('BD-Artículos'!$B331,'BD-Artículos'!$D331)</f>
        <v>#NAME?</v>
      </c>
      <c r="H331" s="9" t="s">
        <v>1</v>
      </c>
      <c r="I331" s="10" t="s">
        <v>167</v>
      </c>
      <c r="J331" s="22">
        <v>2008</v>
      </c>
      <c r="K331" s="12" t="s">
        <v>124</v>
      </c>
      <c r="L331" s="14" t="s">
        <v>168</v>
      </c>
    </row>
    <row r="332" spans="1:12" ht="15.75" customHeight="1" x14ac:dyDescent="0.25">
      <c r="A332" s="8" t="s">
        <v>188</v>
      </c>
      <c r="B332" s="29" t="s">
        <v>58</v>
      </c>
      <c r="C332" s="10" t="s">
        <v>22</v>
      </c>
      <c r="D332" s="30">
        <v>0.03</v>
      </c>
      <c r="E332" s="12" t="s">
        <v>24</v>
      </c>
      <c r="F332" s="31" t="s">
        <v>236</v>
      </c>
      <c r="G332" s="10" t="e">
        <f ca="1">CONCAT('BD-Artículos'!$B332,'BD-Artículos'!$D332)</f>
        <v>#NAME?</v>
      </c>
      <c r="H332" s="9" t="s">
        <v>1</v>
      </c>
      <c r="I332" s="10" t="s">
        <v>167</v>
      </c>
      <c r="J332" s="22">
        <v>2009</v>
      </c>
      <c r="K332" s="12" t="s">
        <v>124</v>
      </c>
      <c r="L332" s="14" t="s">
        <v>168</v>
      </c>
    </row>
    <row r="333" spans="1:12" ht="15.75" customHeight="1" x14ac:dyDescent="0.25">
      <c r="A333" s="8" t="s">
        <v>188</v>
      </c>
      <c r="B333" s="29" t="s">
        <v>58</v>
      </c>
      <c r="C333" s="10" t="s">
        <v>22</v>
      </c>
      <c r="D333" s="30">
        <v>0.03</v>
      </c>
      <c r="E333" s="12" t="s">
        <v>24</v>
      </c>
      <c r="F333" s="31" t="s">
        <v>228</v>
      </c>
      <c r="G333" s="10" t="e">
        <f ca="1">CONCAT('BD-Artículos'!$B333,'BD-Artículos'!$D333)</f>
        <v>#NAME?</v>
      </c>
      <c r="H333" s="9" t="s">
        <v>1</v>
      </c>
      <c r="I333" s="10" t="s">
        <v>167</v>
      </c>
      <c r="J333" s="22">
        <v>2009</v>
      </c>
      <c r="K333" s="12" t="s">
        <v>79</v>
      </c>
      <c r="L333" s="14" t="s">
        <v>168</v>
      </c>
    </row>
    <row r="334" spans="1:12" ht="15.75" customHeight="1" x14ac:dyDescent="0.25">
      <c r="A334" s="8" t="s">
        <v>188</v>
      </c>
      <c r="B334" s="29" t="s">
        <v>58</v>
      </c>
      <c r="C334" s="10" t="s">
        <v>22</v>
      </c>
      <c r="D334" s="30">
        <v>0.02</v>
      </c>
      <c r="E334" s="12" t="s">
        <v>24</v>
      </c>
      <c r="F334" s="9" t="s">
        <v>169</v>
      </c>
      <c r="G334" s="10" t="e">
        <f ca="1">CONCAT('BD-Artículos'!$B334,'BD-Artículos'!$D334)</f>
        <v>#NAME?</v>
      </c>
      <c r="H334" s="9" t="s">
        <v>1</v>
      </c>
      <c r="I334" s="10" t="s">
        <v>167</v>
      </c>
      <c r="J334" s="22">
        <v>2008</v>
      </c>
      <c r="K334" s="12" t="s">
        <v>124</v>
      </c>
      <c r="L334" s="14" t="s">
        <v>168</v>
      </c>
    </row>
    <row r="335" spans="1:12" ht="15.75" customHeight="1" x14ac:dyDescent="0.25">
      <c r="A335" s="8" t="s">
        <v>188</v>
      </c>
      <c r="B335" s="29" t="s">
        <v>58</v>
      </c>
      <c r="C335" s="10" t="s">
        <v>22</v>
      </c>
      <c r="D335" s="30">
        <v>0.02</v>
      </c>
      <c r="E335" s="12" t="s">
        <v>24</v>
      </c>
      <c r="F335" s="31" t="s">
        <v>166</v>
      </c>
      <c r="G335" s="10" t="e">
        <f ca="1">CONCAT('BD-Artículos'!$B335,'BD-Artículos'!$D335)</f>
        <v>#NAME?</v>
      </c>
      <c r="H335" s="9" t="s">
        <v>1</v>
      </c>
      <c r="I335" s="10" t="s">
        <v>167</v>
      </c>
      <c r="J335" s="22">
        <v>2009</v>
      </c>
      <c r="K335" s="12" t="s">
        <v>124</v>
      </c>
      <c r="L335" s="14" t="s">
        <v>168</v>
      </c>
    </row>
    <row r="336" spans="1:12" ht="15.75" customHeight="1" x14ac:dyDescent="0.25">
      <c r="A336" s="8" t="s">
        <v>188</v>
      </c>
      <c r="B336" s="29" t="s">
        <v>58</v>
      </c>
      <c r="C336" s="10" t="s">
        <v>22</v>
      </c>
      <c r="D336" s="33">
        <v>0.02</v>
      </c>
      <c r="E336" s="12" t="s">
        <v>24</v>
      </c>
      <c r="F336" s="31" t="s">
        <v>224</v>
      </c>
      <c r="G336" s="10" t="e">
        <f ca="1">CONCAT('BD-Artículos'!$B336,'BD-Artículos'!$D336)</f>
        <v>#NAME?</v>
      </c>
      <c r="H336" s="9" t="s">
        <v>1</v>
      </c>
      <c r="I336" s="10" t="s">
        <v>167</v>
      </c>
      <c r="J336" s="22">
        <v>2009</v>
      </c>
      <c r="K336" s="12" t="s">
        <v>60</v>
      </c>
      <c r="L336" s="14" t="s">
        <v>168</v>
      </c>
    </row>
    <row r="337" spans="1:12" ht="15.75" customHeight="1" x14ac:dyDescent="0.25">
      <c r="A337" s="8" t="s">
        <v>188</v>
      </c>
      <c r="B337" s="29" t="s">
        <v>58</v>
      </c>
      <c r="C337" s="10" t="s">
        <v>22</v>
      </c>
      <c r="D337" s="30">
        <v>0.01</v>
      </c>
      <c r="E337" s="12" t="s">
        <v>24</v>
      </c>
      <c r="F337" s="31" t="s">
        <v>236</v>
      </c>
      <c r="G337" s="10" t="e">
        <f ca="1">CONCAT('BD-Artículos'!$B337,'BD-Artículos'!$D337)</f>
        <v>#NAME?</v>
      </c>
      <c r="H337" s="9" t="s">
        <v>1</v>
      </c>
      <c r="I337" s="10" t="s">
        <v>167</v>
      </c>
      <c r="J337" s="22">
        <v>2009</v>
      </c>
      <c r="K337" s="12" t="s">
        <v>79</v>
      </c>
      <c r="L337" s="14" t="s">
        <v>168</v>
      </c>
    </row>
    <row r="338" spans="1:12" ht="15.75" customHeight="1" x14ac:dyDescent="0.25">
      <c r="A338" s="8" t="s">
        <v>188</v>
      </c>
      <c r="B338" s="10" t="s">
        <v>58</v>
      </c>
      <c r="C338" s="10" t="s">
        <v>22</v>
      </c>
      <c r="D338" s="11">
        <v>2.06</v>
      </c>
      <c r="E338" s="12">
        <v>0.05</v>
      </c>
      <c r="F338" s="9" t="s">
        <v>237</v>
      </c>
      <c r="G338" s="10" t="e">
        <f ca="1">CONCAT('BD-Artículos'!$B338,'BD-Artículos'!$D338)</f>
        <v>#NAME?</v>
      </c>
      <c r="H338" s="10" t="s">
        <v>3</v>
      </c>
      <c r="I338" s="9" t="s">
        <v>48</v>
      </c>
      <c r="J338" s="12">
        <v>2011</v>
      </c>
      <c r="K338" s="15" t="s">
        <v>69</v>
      </c>
      <c r="L338" s="10" t="s">
        <v>50</v>
      </c>
    </row>
    <row r="339" spans="1:12" ht="15.75" customHeight="1" x14ac:dyDescent="0.25">
      <c r="A339" s="8" t="s">
        <v>188</v>
      </c>
      <c r="B339" s="10" t="s">
        <v>58</v>
      </c>
      <c r="C339" s="10" t="s">
        <v>22</v>
      </c>
      <c r="D339" s="11">
        <v>9.0068320299169308E-2</v>
      </c>
      <c r="E339" s="12">
        <v>0.05</v>
      </c>
      <c r="F339" s="9" t="s">
        <v>53</v>
      </c>
      <c r="G339" s="10" t="e">
        <f ca="1">CONCAT('BD-Artículos'!$B339,'BD-Artículos'!$D339)</f>
        <v>#NAME?</v>
      </c>
      <c r="H339" s="10" t="s">
        <v>3</v>
      </c>
      <c r="I339" s="9" t="s">
        <v>48</v>
      </c>
      <c r="J339" s="12">
        <v>2012</v>
      </c>
      <c r="K339" s="15" t="s">
        <v>130</v>
      </c>
      <c r="L339" s="10" t="s">
        <v>54</v>
      </c>
    </row>
    <row r="340" spans="1:12" ht="15.75" customHeight="1" x14ac:dyDescent="0.25">
      <c r="A340" s="8" t="s">
        <v>188</v>
      </c>
      <c r="B340" s="10" t="s">
        <v>58</v>
      </c>
      <c r="C340" s="10" t="s">
        <v>22</v>
      </c>
      <c r="D340" s="11">
        <v>7.0000000000000007E-2</v>
      </c>
      <c r="E340" s="12">
        <v>0.05</v>
      </c>
      <c r="F340" s="9" t="s">
        <v>55</v>
      </c>
      <c r="G340" s="10" t="e">
        <f ca="1">CONCAT('BD-Artículos'!$B340,'BD-Artículos'!$D340)</f>
        <v>#NAME?</v>
      </c>
      <c r="H340" s="10" t="s">
        <v>3</v>
      </c>
      <c r="I340" s="16" t="s">
        <v>56</v>
      </c>
      <c r="J340" s="12">
        <v>2009</v>
      </c>
      <c r="K340" s="15" t="s">
        <v>27</v>
      </c>
      <c r="L340" s="10" t="s">
        <v>73</v>
      </c>
    </row>
    <row r="341" spans="1:12" ht="15.75" customHeight="1" x14ac:dyDescent="0.25">
      <c r="A341" s="8" t="s">
        <v>188</v>
      </c>
      <c r="B341" s="10" t="s">
        <v>58</v>
      </c>
      <c r="C341" s="10" t="s">
        <v>22</v>
      </c>
      <c r="D341" s="11">
        <v>0.05</v>
      </c>
      <c r="E341" s="12">
        <v>0.05</v>
      </c>
      <c r="F341" s="9" t="s">
        <v>59</v>
      </c>
      <c r="G341" s="10" t="e">
        <f ca="1">CONCAT('BD-Artículos'!$B341,'BD-Artículos'!$D341)</f>
        <v>#NAME?</v>
      </c>
      <c r="H341" s="10" t="s">
        <v>3</v>
      </c>
      <c r="I341" s="16" t="s">
        <v>56</v>
      </c>
      <c r="J341" s="12">
        <v>2009</v>
      </c>
      <c r="K341" s="15" t="s">
        <v>27</v>
      </c>
      <c r="L341" s="10" t="s">
        <v>73</v>
      </c>
    </row>
    <row r="342" spans="1:12" ht="15.75" customHeight="1" x14ac:dyDescent="0.25">
      <c r="A342" s="8" t="s">
        <v>188</v>
      </c>
      <c r="B342" s="10" t="s">
        <v>58</v>
      </c>
      <c r="C342" s="10" t="s">
        <v>22</v>
      </c>
      <c r="D342" s="11">
        <v>7.0000000000000007E-2</v>
      </c>
      <c r="E342" s="12" t="s">
        <v>24</v>
      </c>
      <c r="F342" s="9" t="s">
        <v>113</v>
      </c>
      <c r="G342" s="10" t="e">
        <f ca="1">CONCAT('BD-Artículos'!$B342,'BD-Artículos'!$D342)</f>
        <v>#NAME?</v>
      </c>
      <c r="H342" s="10" t="s">
        <v>3</v>
      </c>
      <c r="I342" s="16" t="s">
        <v>56</v>
      </c>
      <c r="J342" s="12">
        <v>2012</v>
      </c>
      <c r="K342" s="12" t="s">
        <v>113</v>
      </c>
      <c r="L342" s="14" t="s">
        <v>154</v>
      </c>
    </row>
    <row r="343" spans="1:12" ht="15.75" customHeight="1" x14ac:dyDescent="0.25">
      <c r="A343" s="8" t="s">
        <v>188</v>
      </c>
      <c r="B343" s="10" t="s">
        <v>58</v>
      </c>
      <c r="C343" s="10" t="s">
        <v>22</v>
      </c>
      <c r="D343" s="11">
        <v>0.02</v>
      </c>
      <c r="E343" s="12">
        <v>0.02</v>
      </c>
      <c r="F343" s="9" t="s">
        <v>78</v>
      </c>
      <c r="G343" s="10" t="e">
        <f ca="1">CONCAT('BD-Artículos'!$B343,'BD-Artículos'!$D343)</f>
        <v>#NAME?</v>
      </c>
      <c r="H343" s="10" t="s">
        <v>3</v>
      </c>
      <c r="I343" s="9" t="s">
        <v>26</v>
      </c>
      <c r="J343" s="12">
        <v>2012</v>
      </c>
      <c r="K343" s="15" t="s">
        <v>79</v>
      </c>
      <c r="L343" s="10" t="s">
        <v>80</v>
      </c>
    </row>
    <row r="344" spans="1:12" ht="15.75" customHeight="1" x14ac:dyDescent="0.25">
      <c r="A344" s="8" t="s">
        <v>188</v>
      </c>
      <c r="B344" s="10" t="s">
        <v>58</v>
      </c>
      <c r="C344" s="10" t="s">
        <v>22</v>
      </c>
      <c r="D344" s="11">
        <v>0.01</v>
      </c>
      <c r="E344" s="12">
        <v>0.02</v>
      </c>
      <c r="F344" s="9" t="s">
        <v>83</v>
      </c>
      <c r="G344" s="10" t="e">
        <f ca="1">CONCAT('BD-Artículos'!$B344,'BD-Artículos'!$D344)</f>
        <v>#NAME?</v>
      </c>
      <c r="H344" s="10" t="s">
        <v>3</v>
      </c>
      <c r="I344" s="9" t="s">
        <v>26</v>
      </c>
      <c r="J344" s="12">
        <v>2012</v>
      </c>
      <c r="K344" s="15" t="s">
        <v>79</v>
      </c>
      <c r="L344" s="10" t="s">
        <v>86</v>
      </c>
    </row>
    <row r="345" spans="1:12" ht="15.75" customHeight="1" x14ac:dyDescent="0.25">
      <c r="A345" s="8" t="s">
        <v>188</v>
      </c>
      <c r="B345" s="10" t="s">
        <v>58</v>
      </c>
      <c r="C345" s="10" t="s">
        <v>22</v>
      </c>
      <c r="D345" s="11">
        <v>0.16</v>
      </c>
      <c r="E345" s="12">
        <v>0.05</v>
      </c>
      <c r="F345" s="9" t="s">
        <v>83</v>
      </c>
      <c r="G345" s="10" t="e">
        <f ca="1">CONCAT('BD-Artículos'!$B345,'BD-Artículos'!$D345)</f>
        <v>#NAME?</v>
      </c>
      <c r="H345" s="10" t="s">
        <v>3</v>
      </c>
      <c r="I345" s="9" t="s">
        <v>26</v>
      </c>
      <c r="J345" s="12">
        <v>2012</v>
      </c>
      <c r="K345" s="15" t="s">
        <v>64</v>
      </c>
      <c r="L345" s="10" t="s">
        <v>50</v>
      </c>
    </row>
    <row r="346" spans="1:12" ht="15.75" customHeight="1" x14ac:dyDescent="0.25">
      <c r="A346" s="8" t="s">
        <v>188</v>
      </c>
      <c r="B346" s="10" t="s">
        <v>58</v>
      </c>
      <c r="C346" s="10" t="s">
        <v>22</v>
      </c>
      <c r="D346" s="11">
        <v>0.05</v>
      </c>
      <c r="E346" s="12">
        <v>0.05</v>
      </c>
      <c r="F346" s="9" t="s">
        <v>83</v>
      </c>
      <c r="G346" s="10" t="e">
        <f ca="1">CONCAT('BD-Artículos'!$B346,'BD-Artículos'!$D346)</f>
        <v>#NAME?</v>
      </c>
      <c r="H346" s="10" t="s">
        <v>3</v>
      </c>
      <c r="I346" s="9" t="s">
        <v>26</v>
      </c>
      <c r="J346" s="12">
        <v>2009</v>
      </c>
      <c r="K346" s="15" t="s">
        <v>27</v>
      </c>
      <c r="L346" s="10" t="s">
        <v>73</v>
      </c>
    </row>
    <row r="347" spans="1:12" ht="15.75" customHeight="1" x14ac:dyDescent="0.25">
      <c r="A347" s="8" t="s">
        <v>188</v>
      </c>
      <c r="B347" s="10" t="s">
        <v>58</v>
      </c>
      <c r="C347" s="10" t="s">
        <v>22</v>
      </c>
      <c r="D347" s="11">
        <v>0.22</v>
      </c>
      <c r="E347" s="12">
        <v>0.05</v>
      </c>
      <c r="F347" s="9" t="s">
        <v>78</v>
      </c>
      <c r="G347" s="10" t="e">
        <f ca="1">CONCAT('BD-Artículos'!$B347,'BD-Artículos'!$D347)</f>
        <v>#NAME?</v>
      </c>
      <c r="H347" s="10" t="s">
        <v>3</v>
      </c>
      <c r="I347" s="9" t="s">
        <v>26</v>
      </c>
      <c r="J347" s="12">
        <v>2011</v>
      </c>
      <c r="K347" s="15" t="s">
        <v>27</v>
      </c>
      <c r="L347" s="10" t="s">
        <v>80</v>
      </c>
    </row>
    <row r="348" spans="1:12" ht="15.75" customHeight="1" x14ac:dyDescent="0.25">
      <c r="A348" s="8" t="s">
        <v>188</v>
      </c>
      <c r="B348" s="10" t="s">
        <v>58</v>
      </c>
      <c r="C348" s="10" t="s">
        <v>22</v>
      </c>
      <c r="D348" s="11">
        <v>0.08</v>
      </c>
      <c r="E348" s="12">
        <v>0.05</v>
      </c>
      <c r="F348" s="9" t="s">
        <v>105</v>
      </c>
      <c r="G348" s="10" t="e">
        <f ca="1">CONCAT('BD-Artículos'!$B348,'BD-Artículos'!$D348)</f>
        <v>#NAME?</v>
      </c>
      <c r="H348" s="10" t="s">
        <v>3</v>
      </c>
      <c r="I348" s="9" t="s">
        <v>26</v>
      </c>
      <c r="J348" s="12">
        <v>2011</v>
      </c>
      <c r="K348" s="15" t="s">
        <v>103</v>
      </c>
      <c r="L348" s="10" t="s">
        <v>84</v>
      </c>
    </row>
    <row r="349" spans="1:12" ht="15.75" customHeight="1" x14ac:dyDescent="0.25">
      <c r="A349" s="8" t="s">
        <v>188</v>
      </c>
      <c r="B349" s="10" t="s">
        <v>58</v>
      </c>
      <c r="C349" s="10" t="s">
        <v>22</v>
      </c>
      <c r="D349" s="11">
        <v>7.2147942742144602E-2</v>
      </c>
      <c r="E349" s="12">
        <v>0.05</v>
      </c>
      <c r="F349" s="9" t="s">
        <v>105</v>
      </c>
      <c r="G349" s="10" t="e">
        <f ca="1">CONCAT('BD-Artículos'!$B349,'BD-Artículos'!$D349)</f>
        <v>#NAME?</v>
      </c>
      <c r="H349" s="10" t="s">
        <v>3</v>
      </c>
      <c r="I349" s="9" t="s">
        <v>26</v>
      </c>
      <c r="J349" s="12">
        <v>2012</v>
      </c>
      <c r="K349" s="15" t="s">
        <v>107</v>
      </c>
      <c r="L349" s="10" t="s">
        <v>84</v>
      </c>
    </row>
    <row r="350" spans="1:12" ht="15.75" customHeight="1" x14ac:dyDescent="0.25">
      <c r="A350" s="8" t="s">
        <v>188</v>
      </c>
      <c r="B350" s="10" t="s">
        <v>58</v>
      </c>
      <c r="C350" s="10" t="s">
        <v>22</v>
      </c>
      <c r="D350" s="11">
        <v>0.05</v>
      </c>
      <c r="E350" s="12">
        <v>0.05</v>
      </c>
      <c r="F350" s="9" t="s">
        <v>105</v>
      </c>
      <c r="G350" s="10" t="e">
        <f ca="1">CONCAT('BD-Artículos'!$B350,'BD-Artículos'!$D350)</f>
        <v>#NAME?</v>
      </c>
      <c r="H350" s="10" t="s">
        <v>3</v>
      </c>
      <c r="I350" s="9" t="s">
        <v>26</v>
      </c>
      <c r="J350" s="12">
        <v>2012</v>
      </c>
      <c r="K350" s="15" t="s">
        <v>60</v>
      </c>
      <c r="L350" s="10" t="s">
        <v>84</v>
      </c>
    </row>
    <row r="351" spans="1:12" ht="15.75" customHeight="1" x14ac:dyDescent="0.25">
      <c r="A351" s="8" t="s">
        <v>188</v>
      </c>
      <c r="B351" s="10" t="s">
        <v>58</v>
      </c>
      <c r="C351" s="10" t="s">
        <v>22</v>
      </c>
      <c r="D351" s="11">
        <v>0.02</v>
      </c>
      <c r="E351" s="12">
        <v>0.05</v>
      </c>
      <c r="F351" s="9" t="s">
        <v>83</v>
      </c>
      <c r="G351" s="10" t="e">
        <f ca="1">CONCAT('BD-Artículos'!$B351,'BD-Artículos'!$D351)</f>
        <v>#NAME?</v>
      </c>
      <c r="H351" s="10" t="s">
        <v>3</v>
      </c>
      <c r="I351" s="9" t="s">
        <v>26</v>
      </c>
      <c r="J351" s="12">
        <v>2012</v>
      </c>
      <c r="K351" s="15" t="s">
        <v>103</v>
      </c>
      <c r="L351" s="10" t="s">
        <v>84</v>
      </c>
    </row>
    <row r="352" spans="1:12" ht="15.75" customHeight="1" x14ac:dyDescent="0.25">
      <c r="A352" s="8" t="s">
        <v>188</v>
      </c>
      <c r="B352" s="10" t="s">
        <v>58</v>
      </c>
      <c r="C352" s="10" t="s">
        <v>22</v>
      </c>
      <c r="D352" s="11">
        <v>0.01</v>
      </c>
      <c r="E352" s="12">
        <v>0.05</v>
      </c>
      <c r="F352" s="9" t="s">
        <v>105</v>
      </c>
      <c r="G352" s="10" t="e">
        <f ca="1">CONCAT('BD-Artículos'!$B352,'BD-Artículos'!$D352)</f>
        <v>#NAME?</v>
      </c>
      <c r="H352" s="10" t="s">
        <v>3</v>
      </c>
      <c r="I352" s="9" t="s">
        <v>26</v>
      </c>
      <c r="J352" s="12">
        <v>2012</v>
      </c>
      <c r="K352" s="15" t="s">
        <v>27</v>
      </c>
      <c r="L352" s="10" t="s">
        <v>84</v>
      </c>
    </row>
    <row r="353" spans="1:12" ht="15.75" customHeight="1" x14ac:dyDescent="0.25">
      <c r="A353" s="8" t="s">
        <v>188</v>
      </c>
      <c r="B353" s="10" t="s">
        <v>58</v>
      </c>
      <c r="C353" s="10" t="s">
        <v>22</v>
      </c>
      <c r="D353" s="11">
        <v>0.12415717668832471</v>
      </c>
      <c r="E353" s="12">
        <v>0.05</v>
      </c>
      <c r="F353" s="9" t="s">
        <v>78</v>
      </c>
      <c r="G353" s="10" t="e">
        <f ca="1">CONCAT('BD-Artículos'!$B353,'BD-Artículos'!$D353)</f>
        <v>#NAME?</v>
      </c>
      <c r="H353" s="10" t="s">
        <v>3</v>
      </c>
      <c r="I353" s="9" t="s">
        <v>26</v>
      </c>
      <c r="J353" s="12">
        <v>2012</v>
      </c>
      <c r="K353" s="15" t="s">
        <v>130</v>
      </c>
      <c r="L353" s="10" t="s">
        <v>86</v>
      </c>
    </row>
    <row r="354" spans="1:12" ht="15.75" customHeight="1" x14ac:dyDescent="0.25">
      <c r="A354" s="8" t="s">
        <v>188</v>
      </c>
      <c r="B354" s="10" t="s">
        <v>58</v>
      </c>
      <c r="C354" s="10" t="s">
        <v>22</v>
      </c>
      <c r="D354" s="11">
        <v>7.2308282714703867E-2</v>
      </c>
      <c r="E354" s="12">
        <v>0.05</v>
      </c>
      <c r="F354" s="9" t="s">
        <v>83</v>
      </c>
      <c r="G354" s="10" t="e">
        <f ca="1">CONCAT('BD-Artículos'!$B354,'BD-Artículos'!$D354)</f>
        <v>#NAME?</v>
      </c>
      <c r="H354" s="10" t="s">
        <v>3</v>
      </c>
      <c r="I354" s="9" t="s">
        <v>26</v>
      </c>
      <c r="J354" s="12">
        <v>2012</v>
      </c>
      <c r="K354" s="15" t="s">
        <v>130</v>
      </c>
      <c r="L354" s="10" t="s">
        <v>86</v>
      </c>
    </row>
    <row r="355" spans="1:12" ht="15.75" customHeight="1" x14ac:dyDescent="0.25">
      <c r="A355" s="8" t="s">
        <v>188</v>
      </c>
      <c r="B355" s="10" t="s">
        <v>58</v>
      </c>
      <c r="C355" s="10" t="s">
        <v>22</v>
      </c>
      <c r="D355" s="11">
        <v>7.0000000000000007E-2</v>
      </c>
      <c r="E355" s="12">
        <v>0.05</v>
      </c>
      <c r="F355" s="9" t="s">
        <v>78</v>
      </c>
      <c r="G355" s="10" t="e">
        <f ca="1">CONCAT('BD-Artículos'!$B355,'BD-Artículos'!$D355)</f>
        <v>#NAME?</v>
      </c>
      <c r="H355" s="10" t="s">
        <v>3</v>
      </c>
      <c r="I355" s="9" t="s">
        <v>26</v>
      </c>
      <c r="J355" s="12">
        <v>2012</v>
      </c>
      <c r="K355" s="15" t="s">
        <v>130</v>
      </c>
      <c r="L355" s="10" t="s">
        <v>86</v>
      </c>
    </row>
    <row r="356" spans="1:12" ht="15.75" customHeight="1" x14ac:dyDescent="0.25">
      <c r="A356" s="8" t="s">
        <v>188</v>
      </c>
      <c r="B356" s="10" t="s">
        <v>58</v>
      </c>
      <c r="C356" s="10" t="s">
        <v>22</v>
      </c>
      <c r="D356" s="11">
        <v>0.05</v>
      </c>
      <c r="E356" s="12">
        <v>0.05</v>
      </c>
      <c r="F356" s="9" t="s">
        <v>83</v>
      </c>
      <c r="G356" s="10" t="e">
        <f ca="1">CONCAT('BD-Artículos'!$B356,'BD-Artículos'!$D356)</f>
        <v>#NAME?</v>
      </c>
      <c r="H356" s="10" t="s">
        <v>3</v>
      </c>
      <c r="I356" s="9" t="s">
        <v>26</v>
      </c>
      <c r="J356" s="12">
        <v>2012</v>
      </c>
      <c r="K356" s="15" t="s">
        <v>130</v>
      </c>
      <c r="L356" s="10" t="s">
        <v>86</v>
      </c>
    </row>
    <row r="357" spans="1:12" ht="15.75" customHeight="1" x14ac:dyDescent="0.25">
      <c r="A357" s="8" t="s">
        <v>188</v>
      </c>
      <c r="B357" s="10" t="s">
        <v>58</v>
      </c>
      <c r="C357" s="10" t="s">
        <v>22</v>
      </c>
      <c r="D357" s="11">
        <v>0.01</v>
      </c>
      <c r="E357" s="12">
        <v>0.05</v>
      </c>
      <c r="F357" s="9" t="s">
        <v>83</v>
      </c>
      <c r="G357" s="10" t="e">
        <f ca="1">CONCAT('BD-Artículos'!$B357,'BD-Artículos'!$D357)</f>
        <v>#NAME?</v>
      </c>
      <c r="H357" s="10" t="s">
        <v>3</v>
      </c>
      <c r="I357" s="9" t="s">
        <v>26</v>
      </c>
      <c r="J357" s="12">
        <v>2012</v>
      </c>
      <c r="K357" s="15" t="s">
        <v>27</v>
      </c>
      <c r="L357" s="10" t="s">
        <v>86</v>
      </c>
    </row>
    <row r="358" spans="1:12" ht="15.75" customHeight="1" x14ac:dyDescent="0.25">
      <c r="A358" s="8" t="s">
        <v>188</v>
      </c>
      <c r="B358" s="10" t="s">
        <v>238</v>
      </c>
      <c r="C358" s="10" t="s">
        <v>22</v>
      </c>
      <c r="D358" s="11">
        <v>0.28123124344760586</v>
      </c>
      <c r="E358" s="12" t="s">
        <v>24</v>
      </c>
      <c r="F358" s="10" t="s">
        <v>34</v>
      </c>
      <c r="G358" s="10" t="e">
        <f ca="1">CONCAT('BD-Artículos'!$B358,'BD-Artículos'!$D358)</f>
        <v>#NAME?</v>
      </c>
      <c r="H358" s="10" t="s">
        <v>3</v>
      </c>
      <c r="I358" s="10" t="s">
        <v>26</v>
      </c>
      <c r="J358" s="12">
        <v>2009</v>
      </c>
      <c r="K358" s="12" t="s">
        <v>27</v>
      </c>
      <c r="L358" s="14" t="s">
        <v>28</v>
      </c>
    </row>
    <row r="359" spans="1:12" ht="15.75" customHeight="1" x14ac:dyDescent="0.25">
      <c r="A359" s="8" t="s">
        <v>188</v>
      </c>
      <c r="B359" s="10" t="s">
        <v>238</v>
      </c>
      <c r="C359" s="10" t="s">
        <v>22</v>
      </c>
      <c r="D359" s="11">
        <v>1.0609722680019836E-2</v>
      </c>
      <c r="E359" s="12" t="s">
        <v>24</v>
      </c>
      <c r="F359" s="10" t="s">
        <v>34</v>
      </c>
      <c r="G359" s="10" t="e">
        <f ca="1">CONCAT('BD-Artículos'!$B359,'BD-Artículos'!$D359)</f>
        <v>#NAME?</v>
      </c>
      <c r="H359" s="10" t="s">
        <v>3</v>
      </c>
      <c r="I359" s="10" t="s">
        <v>26</v>
      </c>
      <c r="J359" s="12">
        <v>2009</v>
      </c>
      <c r="K359" s="12" t="s">
        <v>31</v>
      </c>
      <c r="L359" s="14" t="s">
        <v>28</v>
      </c>
    </row>
    <row r="360" spans="1:12" ht="15.75" customHeight="1" x14ac:dyDescent="0.25">
      <c r="A360" s="8" t="s">
        <v>188</v>
      </c>
      <c r="B360" s="10" t="s">
        <v>58</v>
      </c>
      <c r="C360" s="10" t="s">
        <v>22</v>
      </c>
      <c r="D360" s="11">
        <v>0.47</v>
      </c>
      <c r="E360" s="12">
        <v>0.05</v>
      </c>
      <c r="F360" s="9" t="s">
        <v>118</v>
      </c>
      <c r="G360" s="10" t="e">
        <f ca="1">CONCAT('BD-Artículos'!$B360,'BD-Artículos'!$D360)</f>
        <v>#NAME?</v>
      </c>
      <c r="H360" s="10" t="s">
        <v>3</v>
      </c>
      <c r="I360" s="9" t="s">
        <v>120</v>
      </c>
      <c r="J360" s="12">
        <v>2011</v>
      </c>
      <c r="K360" s="15" t="s">
        <v>130</v>
      </c>
      <c r="L360" s="10" t="s">
        <v>50</v>
      </c>
    </row>
    <row r="361" spans="1:12" ht="15.75" customHeight="1" x14ac:dyDescent="0.25">
      <c r="A361" s="8" t="s">
        <v>188</v>
      </c>
      <c r="B361" s="10" t="s">
        <v>58</v>
      </c>
      <c r="C361" s="10" t="s">
        <v>22</v>
      </c>
      <c r="D361" s="11">
        <v>0.21</v>
      </c>
      <c r="E361" s="12">
        <v>0.05</v>
      </c>
      <c r="F361" s="9" t="s">
        <v>118</v>
      </c>
      <c r="G361" s="10" t="e">
        <f ca="1">CONCAT('BD-Artículos'!$B361,'BD-Artículos'!$D361)</f>
        <v>#NAME?</v>
      </c>
      <c r="H361" s="10" t="s">
        <v>3</v>
      </c>
      <c r="I361" s="9" t="s">
        <v>120</v>
      </c>
      <c r="J361" s="12">
        <v>2011</v>
      </c>
      <c r="K361" s="15" t="s">
        <v>130</v>
      </c>
      <c r="L361" s="10" t="s">
        <v>50</v>
      </c>
    </row>
    <row r="362" spans="1:12" ht="15.75" customHeight="1" x14ac:dyDescent="0.25">
      <c r="A362" s="8" t="s">
        <v>188</v>
      </c>
      <c r="B362" s="10" t="s">
        <v>58</v>
      </c>
      <c r="C362" s="10" t="s">
        <v>22</v>
      </c>
      <c r="D362" s="11">
        <v>0.12</v>
      </c>
      <c r="E362" s="12">
        <v>0.05</v>
      </c>
      <c r="F362" s="9" t="s">
        <v>118</v>
      </c>
      <c r="G362" s="10" t="e">
        <f ca="1">CONCAT('BD-Artículos'!$B362,'BD-Artículos'!$D362)</f>
        <v>#NAME?</v>
      </c>
      <c r="H362" s="10" t="s">
        <v>3</v>
      </c>
      <c r="I362" s="9" t="s">
        <v>120</v>
      </c>
      <c r="J362" s="12">
        <v>2011</v>
      </c>
      <c r="K362" s="15" t="s">
        <v>64</v>
      </c>
      <c r="L362" s="10" t="s">
        <v>50</v>
      </c>
    </row>
    <row r="363" spans="1:12" ht="15.75" customHeight="1" x14ac:dyDescent="0.25">
      <c r="A363" s="8" t="s">
        <v>188</v>
      </c>
      <c r="B363" s="10" t="s">
        <v>58</v>
      </c>
      <c r="C363" s="10" t="s">
        <v>22</v>
      </c>
      <c r="D363" s="11">
        <v>0.12</v>
      </c>
      <c r="E363" s="12">
        <v>0.05</v>
      </c>
      <c r="F363" s="9" t="s">
        <v>118</v>
      </c>
      <c r="G363" s="10" t="e">
        <f ca="1">CONCAT('BD-Artículos'!$B363,'BD-Artículos'!$D363)</f>
        <v>#NAME?</v>
      </c>
      <c r="H363" s="10" t="s">
        <v>3</v>
      </c>
      <c r="I363" s="9" t="s">
        <v>120</v>
      </c>
      <c r="J363" s="12">
        <v>2011</v>
      </c>
      <c r="K363" s="15" t="s">
        <v>64</v>
      </c>
      <c r="L363" s="10" t="s">
        <v>50</v>
      </c>
    </row>
    <row r="364" spans="1:12" ht="15.75" customHeight="1" x14ac:dyDescent="0.25">
      <c r="A364" s="8" t="s">
        <v>188</v>
      </c>
      <c r="B364" s="10" t="s">
        <v>58</v>
      </c>
      <c r="C364" s="10" t="s">
        <v>22</v>
      </c>
      <c r="D364" s="11">
        <v>0.11</v>
      </c>
      <c r="E364" s="12">
        <v>0.05</v>
      </c>
      <c r="F364" s="9" t="s">
        <v>118</v>
      </c>
      <c r="G364" s="10" t="e">
        <f ca="1">CONCAT('BD-Artículos'!$B364,'BD-Artículos'!$D364)</f>
        <v>#NAME?</v>
      </c>
      <c r="H364" s="10" t="s">
        <v>3</v>
      </c>
      <c r="I364" s="9" t="s">
        <v>120</v>
      </c>
      <c r="J364" s="12">
        <v>2011</v>
      </c>
      <c r="K364" s="15" t="s">
        <v>64</v>
      </c>
      <c r="L364" s="10" t="s">
        <v>50</v>
      </c>
    </row>
    <row r="365" spans="1:12" ht="15.75" customHeight="1" x14ac:dyDescent="0.25">
      <c r="A365" s="8" t="s">
        <v>188</v>
      </c>
      <c r="B365" s="10" t="s">
        <v>58</v>
      </c>
      <c r="C365" s="10" t="s">
        <v>22</v>
      </c>
      <c r="D365" s="11">
        <v>0.09</v>
      </c>
      <c r="E365" s="12">
        <v>0.05</v>
      </c>
      <c r="F365" s="9" t="s">
        <v>118</v>
      </c>
      <c r="G365" s="10" t="e">
        <f ca="1">CONCAT('BD-Artículos'!$B365,'BD-Artículos'!$D365)</f>
        <v>#NAME?</v>
      </c>
      <c r="H365" s="10" t="s">
        <v>3</v>
      </c>
      <c r="I365" s="9" t="s">
        <v>120</v>
      </c>
      <c r="J365" s="12">
        <v>2011</v>
      </c>
      <c r="K365" s="15" t="s">
        <v>130</v>
      </c>
      <c r="L365" s="10" t="s">
        <v>50</v>
      </c>
    </row>
    <row r="366" spans="1:12" ht="15.75" customHeight="1" x14ac:dyDescent="0.25">
      <c r="A366" s="8" t="s">
        <v>188</v>
      </c>
      <c r="B366" s="10" t="s">
        <v>58</v>
      </c>
      <c r="C366" s="10" t="s">
        <v>22</v>
      </c>
      <c r="D366" s="11">
        <v>7.0000000000000007E-2</v>
      </c>
      <c r="E366" s="12">
        <v>0.05</v>
      </c>
      <c r="F366" s="9" t="s">
        <v>118</v>
      </c>
      <c r="G366" s="10" t="e">
        <f ca="1">CONCAT('BD-Artículos'!$B366,'BD-Artículos'!$D366)</f>
        <v>#NAME?</v>
      </c>
      <c r="H366" s="10" t="s">
        <v>3</v>
      </c>
      <c r="I366" s="9" t="s">
        <v>120</v>
      </c>
      <c r="J366" s="12">
        <v>2011</v>
      </c>
      <c r="K366" s="15" t="s">
        <v>64</v>
      </c>
      <c r="L366" s="10" t="s">
        <v>50</v>
      </c>
    </row>
    <row r="367" spans="1:12" ht="15.75" customHeight="1" x14ac:dyDescent="0.25">
      <c r="A367" s="8" t="s">
        <v>188</v>
      </c>
      <c r="B367" s="10" t="s">
        <v>58</v>
      </c>
      <c r="C367" s="10" t="s">
        <v>22</v>
      </c>
      <c r="D367" s="11">
        <v>0.02</v>
      </c>
      <c r="E367" s="12">
        <v>0.05</v>
      </c>
      <c r="F367" s="9" t="s">
        <v>118</v>
      </c>
      <c r="G367" s="10" t="e">
        <f ca="1">CONCAT('BD-Artículos'!$B367,'BD-Artículos'!$D367)</f>
        <v>#NAME?</v>
      </c>
      <c r="H367" s="10" t="s">
        <v>3</v>
      </c>
      <c r="I367" s="9" t="s">
        <v>120</v>
      </c>
      <c r="J367" s="12">
        <v>2012</v>
      </c>
      <c r="K367" s="15" t="s">
        <v>49</v>
      </c>
      <c r="L367" s="10" t="s">
        <v>50</v>
      </c>
    </row>
    <row r="368" spans="1:12" ht="15.75" customHeight="1" x14ac:dyDescent="0.25">
      <c r="A368" s="8" t="s">
        <v>188</v>
      </c>
      <c r="B368" s="10" t="s">
        <v>58</v>
      </c>
      <c r="C368" s="10" t="s">
        <v>22</v>
      </c>
      <c r="D368" s="11">
        <v>0.02</v>
      </c>
      <c r="E368" s="12">
        <v>0.05</v>
      </c>
      <c r="F368" s="9" t="s">
        <v>118</v>
      </c>
      <c r="G368" s="10" t="e">
        <f ca="1">CONCAT('BD-Artículos'!$B368,'BD-Artículos'!$D368)</f>
        <v>#NAME?</v>
      </c>
      <c r="H368" s="10" t="s">
        <v>3</v>
      </c>
      <c r="I368" s="9" t="s">
        <v>120</v>
      </c>
      <c r="J368" s="12">
        <v>2012</v>
      </c>
      <c r="K368" s="15" t="s">
        <v>103</v>
      </c>
      <c r="L368" s="10" t="s">
        <v>84</v>
      </c>
    </row>
    <row r="369" spans="1:12" ht="15.75" customHeight="1" x14ac:dyDescent="0.25">
      <c r="A369" s="8" t="s">
        <v>188</v>
      </c>
      <c r="B369" s="10" t="s">
        <v>58</v>
      </c>
      <c r="C369" s="10" t="s">
        <v>22</v>
      </c>
      <c r="D369" s="11">
        <v>0.01</v>
      </c>
      <c r="E369" s="12">
        <v>0.05</v>
      </c>
      <c r="F369" s="9" t="s">
        <v>118</v>
      </c>
      <c r="G369" s="10" t="e">
        <f ca="1">CONCAT('BD-Artículos'!$B369,'BD-Artículos'!$D369)</f>
        <v>#NAME?</v>
      </c>
      <c r="H369" s="10" t="s">
        <v>3</v>
      </c>
      <c r="I369" s="9" t="s">
        <v>120</v>
      </c>
      <c r="J369" s="12">
        <v>2012</v>
      </c>
      <c r="K369" s="15" t="s">
        <v>27</v>
      </c>
      <c r="L369" s="10" t="s">
        <v>86</v>
      </c>
    </row>
    <row r="370" spans="1:12" ht="15.75" customHeight="1" x14ac:dyDescent="0.25">
      <c r="A370" s="8" t="s">
        <v>188</v>
      </c>
      <c r="B370" s="10" t="s">
        <v>58</v>
      </c>
      <c r="C370" s="10" t="s">
        <v>22</v>
      </c>
      <c r="D370" s="11">
        <v>0.18</v>
      </c>
      <c r="E370" s="12">
        <v>0.05</v>
      </c>
      <c r="F370" s="10" t="s">
        <v>140</v>
      </c>
      <c r="G370" s="10" t="e">
        <f ca="1">CONCAT('BD-Artículos'!$B370,'BD-Artículos'!$D370)</f>
        <v>#NAME?</v>
      </c>
      <c r="H370" s="10" t="s">
        <v>3</v>
      </c>
      <c r="I370" s="10" t="s">
        <v>24</v>
      </c>
      <c r="J370" s="12">
        <v>2016</v>
      </c>
      <c r="K370" s="12" t="s">
        <v>103</v>
      </c>
      <c r="L370" s="10" t="s">
        <v>141</v>
      </c>
    </row>
    <row r="371" spans="1:12" ht="15.75" customHeight="1" x14ac:dyDescent="0.25">
      <c r="A371" s="8" t="s">
        <v>188</v>
      </c>
      <c r="B371" s="29" t="s">
        <v>58</v>
      </c>
      <c r="C371" s="10" t="s">
        <v>22</v>
      </c>
      <c r="D371" s="11">
        <v>2</v>
      </c>
      <c r="E371" s="12">
        <v>0.05</v>
      </c>
      <c r="F371" s="10" t="s">
        <v>140</v>
      </c>
      <c r="G371" s="10" t="e">
        <f ca="1">CONCAT('BD-Artículos'!$B371,'BD-Artículos'!$D371)</f>
        <v>#NAME?</v>
      </c>
      <c r="H371" s="10" t="s">
        <v>3</v>
      </c>
      <c r="I371" s="10" t="s">
        <v>24</v>
      </c>
      <c r="J371" s="12">
        <v>2017</v>
      </c>
      <c r="K371" s="12" t="s">
        <v>124</v>
      </c>
      <c r="L371" s="10" t="s">
        <v>141</v>
      </c>
    </row>
    <row r="372" spans="1:12" ht="15.75" customHeight="1" x14ac:dyDescent="0.25">
      <c r="A372" s="8" t="s">
        <v>188</v>
      </c>
      <c r="B372" s="10" t="s">
        <v>58</v>
      </c>
      <c r="C372" s="10" t="s">
        <v>22</v>
      </c>
      <c r="D372" s="11">
        <v>0.5</v>
      </c>
      <c r="E372" s="12">
        <v>0.05</v>
      </c>
      <c r="F372" s="10" t="s">
        <v>239</v>
      </c>
      <c r="G372" s="10" t="e">
        <f ca="1">CONCAT('BD-Artículos'!$B372,'BD-Artículos'!$D372)</f>
        <v>#NAME?</v>
      </c>
      <c r="H372" s="10" t="s">
        <v>3</v>
      </c>
      <c r="I372" s="10" t="s">
        <v>24</v>
      </c>
      <c r="J372" s="12">
        <v>2017</v>
      </c>
      <c r="K372" s="12" t="s">
        <v>124</v>
      </c>
      <c r="L372" s="10" t="s">
        <v>141</v>
      </c>
    </row>
    <row r="373" spans="1:12" ht="15.75" customHeight="1" x14ac:dyDescent="0.25">
      <c r="A373" s="8" t="s">
        <v>189</v>
      </c>
      <c r="B373" s="10" t="s">
        <v>127</v>
      </c>
      <c r="C373" s="10" t="s">
        <v>121</v>
      </c>
      <c r="D373" s="30">
        <v>0.3</v>
      </c>
      <c r="E373" s="12" t="s">
        <v>24</v>
      </c>
      <c r="F373" s="31" t="s">
        <v>236</v>
      </c>
      <c r="G373" s="10" t="e">
        <f ca="1">CONCAT('BD-Artículos'!$B373,'BD-Artículos'!$D373)</f>
        <v>#NAME?</v>
      </c>
      <c r="H373" s="9" t="s">
        <v>1</v>
      </c>
      <c r="I373" s="10" t="s">
        <v>167</v>
      </c>
      <c r="J373" s="22">
        <v>2009</v>
      </c>
      <c r="K373" s="12" t="s">
        <v>79</v>
      </c>
      <c r="L373" s="14" t="s">
        <v>168</v>
      </c>
    </row>
    <row r="374" spans="1:12" ht="15.75" customHeight="1" x14ac:dyDescent="0.25">
      <c r="A374" s="8" t="s">
        <v>189</v>
      </c>
      <c r="B374" s="10" t="s">
        <v>127</v>
      </c>
      <c r="C374" s="10" t="s">
        <v>121</v>
      </c>
      <c r="D374" s="30">
        <v>0.27</v>
      </c>
      <c r="E374" s="12" t="s">
        <v>24</v>
      </c>
      <c r="F374" s="31" t="s">
        <v>218</v>
      </c>
      <c r="G374" s="10" t="e">
        <f ca="1">CONCAT('BD-Artículos'!$B374,'BD-Artículos'!$D374)</f>
        <v>#NAME?</v>
      </c>
      <c r="H374" s="9" t="s">
        <v>1</v>
      </c>
      <c r="I374" s="10" t="s">
        <v>167</v>
      </c>
      <c r="J374" s="22">
        <v>2009</v>
      </c>
      <c r="K374" s="12" t="s">
        <v>31</v>
      </c>
      <c r="L374" s="14" t="s">
        <v>168</v>
      </c>
    </row>
    <row r="375" spans="1:12" ht="15.75" customHeight="1" x14ac:dyDescent="0.25">
      <c r="A375" s="8" t="s">
        <v>189</v>
      </c>
      <c r="B375" s="10" t="s">
        <v>127</v>
      </c>
      <c r="C375" s="10" t="s">
        <v>121</v>
      </c>
      <c r="D375" s="30">
        <v>0.25</v>
      </c>
      <c r="E375" s="12" t="s">
        <v>24</v>
      </c>
      <c r="F375" s="31" t="s">
        <v>218</v>
      </c>
      <c r="G375" s="10" t="e">
        <f ca="1">CONCAT('BD-Artículos'!$B375,'BD-Artículos'!$D375)</f>
        <v>#NAME?</v>
      </c>
      <c r="H375" s="9" t="s">
        <v>1</v>
      </c>
      <c r="I375" s="10" t="s">
        <v>167</v>
      </c>
      <c r="J375" s="22">
        <v>2009</v>
      </c>
      <c r="K375" s="12" t="s">
        <v>79</v>
      </c>
      <c r="L375" s="14" t="s">
        <v>168</v>
      </c>
    </row>
    <row r="376" spans="1:12" ht="15.75" customHeight="1" x14ac:dyDescent="0.25">
      <c r="A376" s="8" t="s">
        <v>189</v>
      </c>
      <c r="B376" s="10" t="s">
        <v>127</v>
      </c>
      <c r="C376" s="10" t="s">
        <v>121</v>
      </c>
      <c r="D376" s="30">
        <v>0.24</v>
      </c>
      <c r="E376" s="12" t="s">
        <v>24</v>
      </c>
      <c r="F376" s="31" t="s">
        <v>228</v>
      </c>
      <c r="G376" s="10" t="e">
        <f ca="1">CONCAT('BD-Artículos'!$B376,'BD-Artículos'!$D376)</f>
        <v>#NAME?</v>
      </c>
      <c r="H376" s="9" t="s">
        <v>1</v>
      </c>
      <c r="I376" s="10" t="s">
        <v>167</v>
      </c>
      <c r="J376" s="22">
        <v>2008</v>
      </c>
      <c r="K376" s="12" t="s">
        <v>124</v>
      </c>
      <c r="L376" s="14" t="s">
        <v>168</v>
      </c>
    </row>
    <row r="377" spans="1:12" ht="15.75" customHeight="1" x14ac:dyDescent="0.25">
      <c r="A377" s="8" t="s">
        <v>189</v>
      </c>
      <c r="B377" s="10" t="s">
        <v>127</v>
      </c>
      <c r="C377" s="10" t="s">
        <v>121</v>
      </c>
      <c r="D377" s="30">
        <v>0.23</v>
      </c>
      <c r="E377" s="12" t="s">
        <v>24</v>
      </c>
      <c r="F377" s="31" t="s">
        <v>220</v>
      </c>
      <c r="G377" s="10" t="e">
        <f ca="1">CONCAT('BD-Artículos'!$B377,'BD-Artículos'!$D377)</f>
        <v>#NAME?</v>
      </c>
      <c r="H377" s="9" t="s">
        <v>1</v>
      </c>
      <c r="I377" s="10" t="s">
        <v>167</v>
      </c>
      <c r="J377" s="22">
        <v>2007</v>
      </c>
      <c r="K377" s="12" t="s">
        <v>79</v>
      </c>
      <c r="L377" s="14" t="s">
        <v>168</v>
      </c>
    </row>
    <row r="378" spans="1:12" ht="15.75" customHeight="1" x14ac:dyDescent="0.25">
      <c r="A378" s="8" t="s">
        <v>189</v>
      </c>
      <c r="B378" s="10" t="s">
        <v>127</v>
      </c>
      <c r="C378" s="10" t="s">
        <v>121</v>
      </c>
      <c r="D378" s="30">
        <v>0.18</v>
      </c>
      <c r="E378" s="12" t="s">
        <v>24</v>
      </c>
      <c r="F378" s="31" t="s">
        <v>222</v>
      </c>
      <c r="G378" s="10" t="e">
        <f ca="1">CONCAT('BD-Artículos'!$B378,'BD-Artículos'!$D378)</f>
        <v>#NAME?</v>
      </c>
      <c r="H378" s="9" t="s">
        <v>1</v>
      </c>
      <c r="I378" s="10" t="s">
        <v>167</v>
      </c>
      <c r="J378" s="22">
        <v>2007</v>
      </c>
      <c r="K378" s="12" t="s">
        <v>31</v>
      </c>
      <c r="L378" s="14" t="s">
        <v>168</v>
      </c>
    </row>
    <row r="379" spans="1:12" ht="15.75" customHeight="1" x14ac:dyDescent="0.25">
      <c r="A379" s="8" t="s">
        <v>189</v>
      </c>
      <c r="B379" s="10" t="s">
        <v>127</v>
      </c>
      <c r="C379" s="10" t="s">
        <v>121</v>
      </c>
      <c r="D379" s="30">
        <v>0.15</v>
      </c>
      <c r="E379" s="12" t="s">
        <v>24</v>
      </c>
      <c r="F379" s="31" t="s">
        <v>234</v>
      </c>
      <c r="G379" s="10" t="e">
        <f ca="1">CONCAT('BD-Artículos'!$B379,'BD-Artículos'!$D379)</f>
        <v>#NAME?</v>
      </c>
      <c r="H379" s="9" t="s">
        <v>1</v>
      </c>
      <c r="I379" s="10" t="s">
        <v>167</v>
      </c>
      <c r="J379" s="22">
        <v>2007</v>
      </c>
      <c r="K379" s="12" t="s">
        <v>124</v>
      </c>
      <c r="L379" s="14" t="s">
        <v>168</v>
      </c>
    </row>
    <row r="380" spans="1:12" ht="15.75" customHeight="1" x14ac:dyDescent="0.25">
      <c r="A380" s="8" t="s">
        <v>189</v>
      </c>
      <c r="B380" s="10" t="s">
        <v>127</v>
      </c>
      <c r="C380" s="10" t="s">
        <v>121</v>
      </c>
      <c r="D380" s="30">
        <v>0.14000000000000001</v>
      </c>
      <c r="E380" s="12" t="s">
        <v>24</v>
      </c>
      <c r="F380" s="31" t="s">
        <v>228</v>
      </c>
      <c r="G380" s="10" t="e">
        <f ca="1">CONCAT('BD-Artículos'!$B380,'BD-Artículos'!$D380)</f>
        <v>#NAME?</v>
      </c>
      <c r="H380" s="9" t="s">
        <v>1</v>
      </c>
      <c r="I380" s="10" t="s">
        <v>167</v>
      </c>
      <c r="J380" s="22">
        <v>2009</v>
      </c>
      <c r="K380" s="12" t="s">
        <v>79</v>
      </c>
      <c r="L380" s="14" t="s">
        <v>168</v>
      </c>
    </row>
    <row r="381" spans="1:12" ht="15.75" customHeight="1" x14ac:dyDescent="0.25">
      <c r="A381" s="8" t="s">
        <v>189</v>
      </c>
      <c r="B381" s="10" t="s">
        <v>127</v>
      </c>
      <c r="C381" s="10" t="s">
        <v>121</v>
      </c>
      <c r="D381" s="30">
        <v>0.11</v>
      </c>
      <c r="E381" s="12" t="s">
        <v>24</v>
      </c>
      <c r="F381" s="31" t="s">
        <v>228</v>
      </c>
      <c r="G381" s="10" t="e">
        <f ca="1">CONCAT('BD-Artículos'!$B381,'BD-Artículos'!$D381)</f>
        <v>#NAME?</v>
      </c>
      <c r="H381" s="9" t="s">
        <v>1</v>
      </c>
      <c r="I381" s="10" t="s">
        <v>167</v>
      </c>
      <c r="J381" s="22">
        <v>2008</v>
      </c>
      <c r="K381" s="12" t="s">
        <v>31</v>
      </c>
      <c r="L381" s="14" t="s">
        <v>168</v>
      </c>
    </row>
    <row r="382" spans="1:12" ht="15.75" customHeight="1" x14ac:dyDescent="0.25">
      <c r="A382" s="8" t="s">
        <v>189</v>
      </c>
      <c r="B382" s="10" t="s">
        <v>127</v>
      </c>
      <c r="C382" s="10" t="s">
        <v>121</v>
      </c>
      <c r="D382" s="30">
        <v>0.1</v>
      </c>
      <c r="E382" s="12" t="s">
        <v>24</v>
      </c>
      <c r="F382" s="9" t="s">
        <v>169</v>
      </c>
      <c r="G382" s="10" t="e">
        <f ca="1">CONCAT('BD-Artículos'!$B382,'BD-Artículos'!$D382)</f>
        <v>#NAME?</v>
      </c>
      <c r="H382" s="9" t="s">
        <v>1</v>
      </c>
      <c r="I382" s="10" t="s">
        <v>167</v>
      </c>
      <c r="J382" s="22">
        <v>2007</v>
      </c>
      <c r="K382" s="12" t="s">
        <v>31</v>
      </c>
      <c r="L382" s="14" t="s">
        <v>168</v>
      </c>
    </row>
    <row r="383" spans="1:12" ht="15.75" customHeight="1" x14ac:dyDescent="0.25">
      <c r="A383" s="8" t="s">
        <v>189</v>
      </c>
      <c r="B383" s="10" t="s">
        <v>127</v>
      </c>
      <c r="C383" s="10" t="s">
        <v>121</v>
      </c>
      <c r="D383" s="30">
        <v>0.1</v>
      </c>
      <c r="E383" s="12" t="s">
        <v>24</v>
      </c>
      <c r="F383" s="9" t="s">
        <v>169</v>
      </c>
      <c r="G383" s="10" t="e">
        <f ca="1">CONCAT('BD-Artículos'!$B383,'BD-Artículos'!$D383)</f>
        <v>#NAME?</v>
      </c>
      <c r="H383" s="9" t="s">
        <v>1</v>
      </c>
      <c r="I383" s="10" t="s">
        <v>167</v>
      </c>
      <c r="J383" s="22">
        <v>2008</v>
      </c>
      <c r="K383" s="12" t="s">
        <v>31</v>
      </c>
      <c r="L383" s="14" t="s">
        <v>168</v>
      </c>
    </row>
    <row r="384" spans="1:12" ht="15.75" customHeight="1" x14ac:dyDescent="0.25">
      <c r="A384" s="8" t="s">
        <v>189</v>
      </c>
      <c r="B384" s="10" t="s">
        <v>127</v>
      </c>
      <c r="C384" s="10" t="s">
        <v>121</v>
      </c>
      <c r="D384" s="30">
        <v>0.1</v>
      </c>
      <c r="E384" s="12" t="s">
        <v>24</v>
      </c>
      <c r="F384" s="31" t="s">
        <v>220</v>
      </c>
      <c r="G384" s="10" t="e">
        <f ca="1">CONCAT('BD-Artículos'!$B384,'BD-Artículos'!$D384)</f>
        <v>#NAME?</v>
      </c>
      <c r="H384" s="9" t="s">
        <v>1</v>
      </c>
      <c r="I384" s="10" t="s">
        <v>167</v>
      </c>
      <c r="J384" s="22">
        <v>2007</v>
      </c>
      <c r="K384" s="12" t="s">
        <v>31</v>
      </c>
      <c r="L384" s="14" t="s">
        <v>168</v>
      </c>
    </row>
    <row r="385" spans="1:12" ht="15.75" customHeight="1" x14ac:dyDescent="0.25">
      <c r="A385" s="8" t="s">
        <v>189</v>
      </c>
      <c r="B385" s="10" t="s">
        <v>127</v>
      </c>
      <c r="C385" s="10" t="s">
        <v>121</v>
      </c>
      <c r="D385" s="30">
        <v>0.1</v>
      </c>
      <c r="E385" s="12" t="s">
        <v>24</v>
      </c>
      <c r="F385" s="31" t="s">
        <v>220</v>
      </c>
      <c r="G385" s="10" t="e">
        <f ca="1">CONCAT('BD-Artículos'!$B385,'BD-Artículos'!$D385)</f>
        <v>#NAME?</v>
      </c>
      <c r="H385" s="9" t="s">
        <v>1</v>
      </c>
      <c r="I385" s="10" t="s">
        <v>167</v>
      </c>
      <c r="J385" s="22">
        <v>2007</v>
      </c>
      <c r="K385" s="12" t="s">
        <v>60</v>
      </c>
      <c r="L385" s="14" t="s">
        <v>168</v>
      </c>
    </row>
    <row r="386" spans="1:12" ht="15.75" customHeight="1" x14ac:dyDescent="0.25">
      <c r="A386" s="8" t="s">
        <v>189</v>
      </c>
      <c r="B386" s="10" t="s">
        <v>127</v>
      </c>
      <c r="C386" s="10" t="s">
        <v>121</v>
      </c>
      <c r="D386" s="30">
        <v>0.1</v>
      </c>
      <c r="E386" s="12" t="s">
        <v>24</v>
      </c>
      <c r="F386" s="31" t="s">
        <v>166</v>
      </c>
      <c r="G386" s="10" t="e">
        <f ca="1">CONCAT('BD-Artículos'!$B386,'BD-Artículos'!$D386)</f>
        <v>#NAME?</v>
      </c>
      <c r="H386" s="9" t="s">
        <v>1</v>
      </c>
      <c r="I386" s="10" t="s">
        <v>167</v>
      </c>
      <c r="J386" s="22">
        <v>2007</v>
      </c>
      <c r="K386" s="12" t="s">
        <v>31</v>
      </c>
      <c r="L386" s="14" t="s">
        <v>168</v>
      </c>
    </row>
    <row r="387" spans="1:12" ht="15.75" customHeight="1" x14ac:dyDescent="0.25">
      <c r="A387" s="8" t="s">
        <v>189</v>
      </c>
      <c r="B387" s="10" t="s">
        <v>127</v>
      </c>
      <c r="C387" s="10" t="s">
        <v>121</v>
      </c>
      <c r="D387" s="30">
        <v>0.1</v>
      </c>
      <c r="E387" s="12" t="s">
        <v>24</v>
      </c>
      <c r="F387" s="31" t="s">
        <v>228</v>
      </c>
      <c r="G387" s="10" t="e">
        <f ca="1">CONCAT('BD-Artículos'!$B387,'BD-Artículos'!$D387)</f>
        <v>#NAME?</v>
      </c>
      <c r="H387" s="9" t="s">
        <v>1</v>
      </c>
      <c r="I387" s="10" t="s">
        <v>167</v>
      </c>
      <c r="J387" s="22">
        <v>2007</v>
      </c>
      <c r="K387" s="12" t="s">
        <v>31</v>
      </c>
      <c r="L387" s="14" t="s">
        <v>168</v>
      </c>
    </row>
    <row r="388" spans="1:12" ht="15.75" customHeight="1" x14ac:dyDescent="0.25">
      <c r="A388" s="8" t="s">
        <v>189</v>
      </c>
      <c r="B388" s="10" t="s">
        <v>127</v>
      </c>
      <c r="C388" s="10" t="s">
        <v>121</v>
      </c>
      <c r="D388" s="30">
        <v>0.09</v>
      </c>
      <c r="E388" s="12" t="s">
        <v>24</v>
      </c>
      <c r="F388" s="31" t="s">
        <v>218</v>
      </c>
      <c r="G388" s="10" t="e">
        <f ca="1">CONCAT('BD-Artículos'!$B388,'BD-Artículos'!$D388)</f>
        <v>#NAME?</v>
      </c>
      <c r="H388" s="9" t="s">
        <v>1</v>
      </c>
      <c r="I388" s="10" t="s">
        <v>167</v>
      </c>
      <c r="J388" s="22">
        <v>2007</v>
      </c>
      <c r="K388" s="12" t="s">
        <v>79</v>
      </c>
      <c r="L388" s="14" t="s">
        <v>168</v>
      </c>
    </row>
    <row r="389" spans="1:12" ht="15.75" customHeight="1" x14ac:dyDescent="0.25">
      <c r="A389" s="8" t="s">
        <v>189</v>
      </c>
      <c r="B389" s="10" t="s">
        <v>127</v>
      </c>
      <c r="C389" s="10" t="s">
        <v>121</v>
      </c>
      <c r="D389" s="30">
        <v>0.09</v>
      </c>
      <c r="E389" s="12" t="s">
        <v>24</v>
      </c>
      <c r="F389" s="31" t="s">
        <v>228</v>
      </c>
      <c r="G389" s="10" t="e">
        <f ca="1">CONCAT('BD-Artículos'!$B389,'BD-Artículos'!$D389)</f>
        <v>#NAME?</v>
      </c>
      <c r="H389" s="9" t="s">
        <v>1</v>
      </c>
      <c r="I389" s="10" t="s">
        <v>167</v>
      </c>
      <c r="J389" s="22">
        <v>2007</v>
      </c>
      <c r="K389" s="12" t="s">
        <v>79</v>
      </c>
      <c r="L389" s="14" t="s">
        <v>168</v>
      </c>
    </row>
    <row r="390" spans="1:12" ht="15.75" customHeight="1" x14ac:dyDescent="0.25">
      <c r="A390" s="8" t="s">
        <v>189</v>
      </c>
      <c r="B390" s="10" t="s">
        <v>127</v>
      </c>
      <c r="C390" s="10" t="s">
        <v>121</v>
      </c>
      <c r="D390" s="30">
        <v>0.08</v>
      </c>
      <c r="E390" s="12" t="s">
        <v>24</v>
      </c>
      <c r="F390" s="9" t="s">
        <v>169</v>
      </c>
      <c r="G390" s="10" t="e">
        <f ca="1">CONCAT('BD-Artículos'!$B390,'BD-Artículos'!$D390)</f>
        <v>#NAME?</v>
      </c>
      <c r="H390" s="9" t="s">
        <v>1</v>
      </c>
      <c r="I390" s="10" t="s">
        <v>167</v>
      </c>
      <c r="J390" s="22">
        <v>2007</v>
      </c>
      <c r="K390" s="12" t="s">
        <v>124</v>
      </c>
      <c r="L390" s="14" t="s">
        <v>168</v>
      </c>
    </row>
    <row r="391" spans="1:12" ht="15.75" customHeight="1" x14ac:dyDescent="0.25">
      <c r="A391" s="8" t="s">
        <v>189</v>
      </c>
      <c r="B391" s="10" t="s">
        <v>127</v>
      </c>
      <c r="C391" s="10" t="s">
        <v>121</v>
      </c>
      <c r="D391" s="30">
        <v>0.08</v>
      </c>
      <c r="E391" s="12" t="s">
        <v>24</v>
      </c>
      <c r="F391" s="31" t="s">
        <v>228</v>
      </c>
      <c r="G391" s="10" t="e">
        <f ca="1">CONCAT('BD-Artículos'!$B391,'BD-Artículos'!$D391)</f>
        <v>#NAME?</v>
      </c>
      <c r="H391" s="9" t="s">
        <v>1</v>
      </c>
      <c r="I391" s="10" t="s">
        <v>167</v>
      </c>
      <c r="J391" s="22">
        <v>2009</v>
      </c>
      <c r="K391" s="12" t="s">
        <v>31</v>
      </c>
      <c r="L391" s="14" t="s">
        <v>168</v>
      </c>
    </row>
    <row r="392" spans="1:12" ht="15.75" customHeight="1" x14ac:dyDescent="0.25">
      <c r="A392" s="8" t="s">
        <v>189</v>
      </c>
      <c r="B392" s="10" t="s">
        <v>127</v>
      </c>
      <c r="C392" s="10" t="s">
        <v>121</v>
      </c>
      <c r="D392" s="30">
        <v>0.08</v>
      </c>
      <c r="E392" s="12" t="s">
        <v>24</v>
      </c>
      <c r="F392" s="31" t="s">
        <v>224</v>
      </c>
      <c r="G392" s="10" t="e">
        <f ca="1">CONCAT('BD-Artículos'!$B392,'BD-Artículos'!$D392)</f>
        <v>#NAME?</v>
      </c>
      <c r="H392" s="9" t="s">
        <v>1</v>
      </c>
      <c r="I392" s="10" t="s">
        <v>167</v>
      </c>
      <c r="J392" s="22">
        <v>2007</v>
      </c>
      <c r="K392" s="12" t="s">
        <v>31</v>
      </c>
      <c r="L392" s="14" t="s">
        <v>168</v>
      </c>
    </row>
    <row r="393" spans="1:12" ht="15.75" customHeight="1" x14ac:dyDescent="0.25">
      <c r="A393" s="8" t="s">
        <v>189</v>
      </c>
      <c r="B393" s="10" t="s">
        <v>127</v>
      </c>
      <c r="C393" s="10" t="s">
        <v>121</v>
      </c>
      <c r="D393" s="30">
        <v>7.0000000000000007E-2</v>
      </c>
      <c r="E393" s="12" t="s">
        <v>24</v>
      </c>
      <c r="F393" s="31" t="s">
        <v>236</v>
      </c>
      <c r="G393" s="10" t="e">
        <f ca="1">CONCAT('BD-Artículos'!$B393,'BD-Artículos'!$D393)</f>
        <v>#NAME?</v>
      </c>
      <c r="H393" s="9" t="s">
        <v>1</v>
      </c>
      <c r="I393" s="10" t="s">
        <v>167</v>
      </c>
      <c r="J393" s="22">
        <v>2009</v>
      </c>
      <c r="K393" s="12" t="s">
        <v>124</v>
      </c>
      <c r="L393" s="14" t="s">
        <v>168</v>
      </c>
    </row>
    <row r="394" spans="1:12" ht="15.75" customHeight="1" x14ac:dyDescent="0.25">
      <c r="A394" s="8" t="s">
        <v>189</v>
      </c>
      <c r="B394" s="10" t="s">
        <v>127</v>
      </c>
      <c r="C394" s="10" t="s">
        <v>121</v>
      </c>
      <c r="D394" s="30">
        <v>7.0000000000000007E-2</v>
      </c>
      <c r="E394" s="12" t="s">
        <v>24</v>
      </c>
      <c r="F394" s="31" t="s">
        <v>166</v>
      </c>
      <c r="G394" s="10" t="e">
        <f ca="1">CONCAT('BD-Artículos'!$B394,'BD-Artículos'!$D394)</f>
        <v>#NAME?</v>
      </c>
      <c r="H394" s="9" t="s">
        <v>1</v>
      </c>
      <c r="I394" s="10" t="s">
        <v>167</v>
      </c>
      <c r="J394" s="22">
        <v>2007</v>
      </c>
      <c r="K394" s="12" t="s">
        <v>79</v>
      </c>
      <c r="L394" s="14" t="s">
        <v>168</v>
      </c>
    </row>
    <row r="395" spans="1:12" ht="15.75" customHeight="1" x14ac:dyDescent="0.25">
      <c r="A395" s="8" t="s">
        <v>189</v>
      </c>
      <c r="B395" s="10" t="s">
        <v>127</v>
      </c>
      <c r="C395" s="10" t="s">
        <v>121</v>
      </c>
      <c r="D395" s="30">
        <v>0.06</v>
      </c>
      <c r="E395" s="12" t="s">
        <v>24</v>
      </c>
      <c r="F395" s="31" t="s">
        <v>222</v>
      </c>
      <c r="G395" s="10" t="e">
        <f ca="1">CONCAT('BD-Artículos'!$B395,'BD-Artículos'!$D395)</f>
        <v>#NAME?</v>
      </c>
      <c r="H395" s="9" t="s">
        <v>1</v>
      </c>
      <c r="I395" s="10" t="s">
        <v>167</v>
      </c>
      <c r="J395" s="22">
        <v>2008</v>
      </c>
      <c r="K395" s="12" t="s">
        <v>31</v>
      </c>
      <c r="L395" s="14" t="s">
        <v>168</v>
      </c>
    </row>
    <row r="396" spans="1:12" ht="15.75" customHeight="1" x14ac:dyDescent="0.25">
      <c r="A396" s="8" t="s">
        <v>189</v>
      </c>
      <c r="B396" s="10" t="s">
        <v>127</v>
      </c>
      <c r="C396" s="10" t="s">
        <v>121</v>
      </c>
      <c r="D396" s="30">
        <v>0.06</v>
      </c>
      <c r="E396" s="12" t="s">
        <v>24</v>
      </c>
      <c r="F396" s="31" t="s">
        <v>166</v>
      </c>
      <c r="G396" s="10" t="e">
        <f ca="1">CONCAT('BD-Artículos'!$B396,'BD-Artículos'!$D396)</f>
        <v>#NAME?</v>
      </c>
      <c r="H396" s="9" t="s">
        <v>1</v>
      </c>
      <c r="I396" s="10" t="s">
        <v>167</v>
      </c>
      <c r="J396" s="22">
        <v>2007</v>
      </c>
      <c r="K396" s="12" t="s">
        <v>60</v>
      </c>
      <c r="L396" s="14" t="s">
        <v>168</v>
      </c>
    </row>
    <row r="397" spans="1:12" ht="15.75" customHeight="1" x14ac:dyDescent="0.25">
      <c r="A397" s="8" t="s">
        <v>189</v>
      </c>
      <c r="B397" s="10" t="s">
        <v>127</v>
      </c>
      <c r="C397" s="10" t="s">
        <v>121</v>
      </c>
      <c r="D397" s="30">
        <v>0.05</v>
      </c>
      <c r="E397" s="12" t="s">
        <v>24</v>
      </c>
      <c r="F397" s="31" t="s">
        <v>218</v>
      </c>
      <c r="G397" s="10" t="e">
        <f ca="1">CONCAT('BD-Artículos'!$B397,'BD-Artículos'!$D397)</f>
        <v>#NAME?</v>
      </c>
      <c r="H397" s="9" t="s">
        <v>1</v>
      </c>
      <c r="I397" s="10" t="s">
        <v>167</v>
      </c>
      <c r="J397" s="22">
        <v>2008</v>
      </c>
      <c r="K397" s="12" t="s">
        <v>124</v>
      </c>
      <c r="L397" s="14" t="s">
        <v>168</v>
      </c>
    </row>
    <row r="398" spans="1:12" ht="15.75" customHeight="1" x14ac:dyDescent="0.25">
      <c r="A398" s="8" t="s">
        <v>189</v>
      </c>
      <c r="B398" s="10" t="s">
        <v>127</v>
      </c>
      <c r="C398" s="10" t="s">
        <v>121</v>
      </c>
      <c r="D398" s="30">
        <v>0.05</v>
      </c>
      <c r="E398" s="12" t="s">
        <v>24</v>
      </c>
      <c r="F398" s="31" t="s">
        <v>166</v>
      </c>
      <c r="G398" s="10" t="e">
        <f ca="1">CONCAT('BD-Artículos'!$B398,'BD-Artículos'!$D398)</f>
        <v>#NAME?</v>
      </c>
      <c r="H398" s="9" t="s">
        <v>1</v>
      </c>
      <c r="I398" s="10" t="s">
        <v>167</v>
      </c>
      <c r="J398" s="22">
        <v>2009</v>
      </c>
      <c r="K398" s="12" t="s">
        <v>31</v>
      </c>
      <c r="L398" s="14" t="s">
        <v>168</v>
      </c>
    </row>
    <row r="399" spans="1:12" ht="15.75" customHeight="1" x14ac:dyDescent="0.25">
      <c r="A399" s="8" t="s">
        <v>189</v>
      </c>
      <c r="B399" s="10" t="s">
        <v>127</v>
      </c>
      <c r="C399" s="10" t="s">
        <v>121</v>
      </c>
      <c r="D399" s="30">
        <v>0.04</v>
      </c>
      <c r="E399" s="12" t="s">
        <v>24</v>
      </c>
      <c r="F399" s="31" t="s">
        <v>222</v>
      </c>
      <c r="G399" s="10" t="e">
        <f ca="1">CONCAT('BD-Artículos'!$B399,'BD-Artículos'!$D399)</f>
        <v>#NAME?</v>
      </c>
      <c r="H399" s="9" t="s">
        <v>1</v>
      </c>
      <c r="I399" s="10" t="s">
        <v>167</v>
      </c>
      <c r="J399" s="22">
        <v>2009</v>
      </c>
      <c r="K399" s="12" t="s">
        <v>31</v>
      </c>
      <c r="L399" s="14" t="s">
        <v>168</v>
      </c>
    </row>
    <row r="400" spans="1:12" ht="15.75" customHeight="1" x14ac:dyDescent="0.25">
      <c r="A400" s="8" t="s">
        <v>189</v>
      </c>
      <c r="B400" s="10" t="s">
        <v>127</v>
      </c>
      <c r="C400" s="10" t="s">
        <v>121</v>
      </c>
      <c r="D400" s="30">
        <v>0.04</v>
      </c>
      <c r="E400" s="12" t="s">
        <v>24</v>
      </c>
      <c r="F400" s="31" t="s">
        <v>236</v>
      </c>
      <c r="G400" s="10" t="e">
        <f ca="1">CONCAT('BD-Artículos'!$B400,'BD-Artículos'!$D400)</f>
        <v>#NAME?</v>
      </c>
      <c r="H400" s="9" t="s">
        <v>1</v>
      </c>
      <c r="I400" s="10" t="s">
        <v>167</v>
      </c>
      <c r="J400" s="22">
        <v>2009</v>
      </c>
      <c r="K400" s="12" t="s">
        <v>31</v>
      </c>
      <c r="L400" s="14" t="s">
        <v>168</v>
      </c>
    </row>
    <row r="401" spans="1:12" ht="15.75" customHeight="1" x14ac:dyDescent="0.25">
      <c r="A401" s="8" t="s">
        <v>189</v>
      </c>
      <c r="B401" s="10" t="s">
        <v>127</v>
      </c>
      <c r="C401" s="10" t="s">
        <v>121</v>
      </c>
      <c r="D401" s="11">
        <v>0.04</v>
      </c>
      <c r="E401" s="12" t="s">
        <v>24</v>
      </c>
      <c r="F401" s="9" t="s">
        <v>166</v>
      </c>
      <c r="G401" s="10" t="e">
        <f ca="1">CONCAT('BD-Artículos'!$B401,'BD-Artículos'!$D401)</f>
        <v>#NAME?</v>
      </c>
      <c r="H401" s="9" t="s">
        <v>1</v>
      </c>
      <c r="I401" s="10" t="s">
        <v>167</v>
      </c>
      <c r="J401" s="22">
        <v>2008</v>
      </c>
      <c r="K401" s="12" t="s">
        <v>124</v>
      </c>
      <c r="L401" s="14" t="s">
        <v>168</v>
      </c>
    </row>
    <row r="402" spans="1:12" ht="15.75" customHeight="1" x14ac:dyDescent="0.25">
      <c r="A402" s="8" t="s">
        <v>189</v>
      </c>
      <c r="B402" s="10" t="s">
        <v>127</v>
      </c>
      <c r="C402" s="10" t="s">
        <v>121</v>
      </c>
      <c r="D402" s="11">
        <v>0.03</v>
      </c>
      <c r="E402" s="12" t="s">
        <v>24</v>
      </c>
      <c r="F402" s="9" t="s">
        <v>169</v>
      </c>
      <c r="G402" s="10" t="e">
        <f ca="1">CONCAT('BD-Artículos'!$B402,'BD-Artículos'!$D402)</f>
        <v>#NAME?</v>
      </c>
      <c r="H402" s="9" t="s">
        <v>1</v>
      </c>
      <c r="I402" s="10" t="s">
        <v>167</v>
      </c>
      <c r="J402" s="12">
        <v>2006</v>
      </c>
      <c r="K402" s="12" t="s">
        <v>79</v>
      </c>
      <c r="L402" s="14" t="s">
        <v>168</v>
      </c>
    </row>
    <row r="403" spans="1:12" ht="15.75" customHeight="1" x14ac:dyDescent="0.25">
      <c r="A403" s="8" t="s">
        <v>189</v>
      </c>
      <c r="B403" s="10" t="s">
        <v>127</v>
      </c>
      <c r="C403" s="10" t="s">
        <v>121</v>
      </c>
      <c r="D403" s="30">
        <v>0.03</v>
      </c>
      <c r="E403" s="12" t="s">
        <v>24</v>
      </c>
      <c r="F403" s="9" t="s">
        <v>169</v>
      </c>
      <c r="G403" s="10" t="e">
        <f ca="1">CONCAT('BD-Artículos'!$B403,'BD-Artículos'!$D403)</f>
        <v>#NAME?</v>
      </c>
      <c r="H403" s="9" t="s">
        <v>1</v>
      </c>
      <c r="I403" s="10" t="s">
        <v>167</v>
      </c>
      <c r="J403" s="22">
        <v>2008</v>
      </c>
      <c r="K403" s="12" t="s">
        <v>124</v>
      </c>
      <c r="L403" s="14" t="s">
        <v>168</v>
      </c>
    </row>
    <row r="404" spans="1:12" ht="15.75" customHeight="1" x14ac:dyDescent="0.25">
      <c r="A404" s="8" t="s">
        <v>189</v>
      </c>
      <c r="B404" s="10" t="s">
        <v>127</v>
      </c>
      <c r="C404" s="10" t="s">
        <v>121</v>
      </c>
      <c r="D404" s="30">
        <v>0.03</v>
      </c>
      <c r="E404" s="12" t="s">
        <v>24</v>
      </c>
      <c r="F404" s="31" t="s">
        <v>222</v>
      </c>
      <c r="G404" s="10" t="e">
        <f ca="1">CONCAT('BD-Artículos'!$B404,'BD-Artículos'!$D404)</f>
        <v>#NAME?</v>
      </c>
      <c r="H404" s="9" t="s">
        <v>1</v>
      </c>
      <c r="I404" s="10" t="s">
        <v>167</v>
      </c>
      <c r="J404" s="22">
        <v>2009</v>
      </c>
      <c r="K404" s="12" t="s">
        <v>79</v>
      </c>
      <c r="L404" s="14" t="s">
        <v>168</v>
      </c>
    </row>
    <row r="405" spans="1:12" ht="15.75" customHeight="1" x14ac:dyDescent="0.25">
      <c r="A405" s="8" t="s">
        <v>189</v>
      </c>
      <c r="B405" s="10" t="s">
        <v>127</v>
      </c>
      <c r="C405" s="10" t="s">
        <v>121</v>
      </c>
      <c r="D405" s="30">
        <v>0.03</v>
      </c>
      <c r="E405" s="12" t="s">
        <v>24</v>
      </c>
      <c r="F405" s="31" t="s">
        <v>166</v>
      </c>
      <c r="G405" s="10" t="e">
        <f ca="1">CONCAT('BD-Artículos'!$B405,'BD-Artículos'!$D405)</f>
        <v>#NAME?</v>
      </c>
      <c r="H405" s="9" t="s">
        <v>1</v>
      </c>
      <c r="I405" s="10" t="s">
        <v>167</v>
      </c>
      <c r="J405" s="22">
        <v>2008</v>
      </c>
      <c r="K405" s="12" t="s">
        <v>31</v>
      </c>
      <c r="L405" s="14" t="s">
        <v>168</v>
      </c>
    </row>
    <row r="406" spans="1:12" ht="15.75" customHeight="1" x14ac:dyDescent="0.25">
      <c r="A406" s="8" t="s">
        <v>189</v>
      </c>
      <c r="B406" s="10" t="s">
        <v>127</v>
      </c>
      <c r="C406" s="10" t="s">
        <v>121</v>
      </c>
      <c r="D406" s="30">
        <v>0.03</v>
      </c>
      <c r="E406" s="12" t="s">
        <v>24</v>
      </c>
      <c r="F406" s="31" t="s">
        <v>166</v>
      </c>
      <c r="G406" s="10" t="e">
        <f ca="1">CONCAT('BD-Artículos'!$B406,'BD-Artículos'!$D406)</f>
        <v>#NAME?</v>
      </c>
      <c r="H406" s="9" t="s">
        <v>1</v>
      </c>
      <c r="I406" s="10" t="s">
        <v>167</v>
      </c>
      <c r="J406" s="22">
        <v>2009</v>
      </c>
      <c r="K406" s="12" t="s">
        <v>79</v>
      </c>
      <c r="L406" s="14" t="s">
        <v>168</v>
      </c>
    </row>
    <row r="407" spans="1:12" ht="15.75" customHeight="1" x14ac:dyDescent="0.25">
      <c r="A407" s="8" t="s">
        <v>189</v>
      </c>
      <c r="B407" s="10" t="s">
        <v>127</v>
      </c>
      <c r="C407" s="10" t="s">
        <v>121</v>
      </c>
      <c r="D407" s="30">
        <v>0.03</v>
      </c>
      <c r="E407" s="12" t="s">
        <v>24</v>
      </c>
      <c r="F407" s="31" t="s">
        <v>224</v>
      </c>
      <c r="G407" s="10" t="e">
        <f ca="1">CONCAT('BD-Artículos'!$B407,'BD-Artículos'!$D407)</f>
        <v>#NAME?</v>
      </c>
      <c r="H407" s="9" t="s">
        <v>1</v>
      </c>
      <c r="I407" s="10" t="s">
        <v>167</v>
      </c>
      <c r="J407" s="22">
        <v>2007</v>
      </c>
      <c r="K407" s="12" t="s">
        <v>79</v>
      </c>
      <c r="L407" s="14" t="s">
        <v>168</v>
      </c>
    </row>
    <row r="408" spans="1:12" ht="15.75" customHeight="1" x14ac:dyDescent="0.25">
      <c r="A408" s="8" t="s">
        <v>189</v>
      </c>
      <c r="B408" s="10" t="s">
        <v>127</v>
      </c>
      <c r="C408" s="10" t="s">
        <v>121</v>
      </c>
      <c r="D408" s="30">
        <v>0.03</v>
      </c>
      <c r="E408" s="12" t="s">
        <v>24</v>
      </c>
      <c r="F408" s="31" t="s">
        <v>224</v>
      </c>
      <c r="G408" s="10" t="e">
        <f ca="1">CONCAT('BD-Artículos'!$B408,'BD-Artículos'!$D408)</f>
        <v>#NAME?</v>
      </c>
      <c r="H408" s="9" t="s">
        <v>1</v>
      </c>
      <c r="I408" s="10" t="s">
        <v>167</v>
      </c>
      <c r="J408" s="22">
        <v>2008</v>
      </c>
      <c r="K408" s="12" t="s">
        <v>124</v>
      </c>
      <c r="L408" s="14" t="s">
        <v>168</v>
      </c>
    </row>
    <row r="409" spans="1:12" ht="15.75" customHeight="1" x14ac:dyDescent="0.25">
      <c r="A409" s="8" t="s">
        <v>189</v>
      </c>
      <c r="B409" s="10" t="s">
        <v>127</v>
      </c>
      <c r="C409" s="10" t="s">
        <v>121</v>
      </c>
      <c r="D409" s="30">
        <v>0.03</v>
      </c>
      <c r="E409" s="12" t="s">
        <v>24</v>
      </c>
      <c r="F409" s="31" t="s">
        <v>224</v>
      </c>
      <c r="G409" s="10" t="e">
        <f ca="1">CONCAT('BD-Artículos'!$B409,'BD-Artículos'!$D409)</f>
        <v>#NAME?</v>
      </c>
      <c r="H409" s="9" t="s">
        <v>1</v>
      </c>
      <c r="I409" s="10" t="s">
        <v>167</v>
      </c>
      <c r="J409" s="22">
        <v>2009</v>
      </c>
      <c r="K409" s="12" t="s">
        <v>31</v>
      </c>
      <c r="L409" s="14" t="s">
        <v>168</v>
      </c>
    </row>
    <row r="410" spans="1:12" ht="15.75" customHeight="1" x14ac:dyDescent="0.25">
      <c r="A410" s="8" t="s">
        <v>189</v>
      </c>
      <c r="B410" s="10" t="s">
        <v>127</v>
      </c>
      <c r="C410" s="10" t="s">
        <v>121</v>
      </c>
      <c r="D410" s="30">
        <v>0.02</v>
      </c>
      <c r="E410" s="12" t="s">
        <v>24</v>
      </c>
      <c r="F410" s="31" t="s">
        <v>222</v>
      </c>
      <c r="G410" s="10" t="e">
        <f ca="1">CONCAT('BD-Artículos'!$B410,'BD-Artículos'!$D410)</f>
        <v>#NAME?</v>
      </c>
      <c r="H410" s="9" t="s">
        <v>1</v>
      </c>
      <c r="I410" s="10" t="s">
        <v>167</v>
      </c>
      <c r="J410" s="22">
        <v>2007</v>
      </c>
      <c r="K410" s="12" t="s">
        <v>79</v>
      </c>
      <c r="L410" s="14" t="s">
        <v>168</v>
      </c>
    </row>
    <row r="411" spans="1:12" ht="15.75" customHeight="1" x14ac:dyDescent="0.25">
      <c r="A411" s="8" t="s">
        <v>189</v>
      </c>
      <c r="B411" s="10" t="s">
        <v>127</v>
      </c>
      <c r="C411" s="10" t="s">
        <v>121</v>
      </c>
      <c r="D411" s="30">
        <v>0.02</v>
      </c>
      <c r="E411" s="12" t="s">
        <v>24</v>
      </c>
      <c r="F411" s="31" t="s">
        <v>236</v>
      </c>
      <c r="G411" s="10" t="e">
        <f ca="1">CONCAT('BD-Artículos'!$B411,'BD-Artículos'!$D411)</f>
        <v>#NAME?</v>
      </c>
      <c r="H411" s="9" t="s">
        <v>1</v>
      </c>
      <c r="I411" s="10" t="s">
        <v>167</v>
      </c>
      <c r="J411" s="22">
        <v>2008</v>
      </c>
      <c r="K411" s="12" t="s">
        <v>124</v>
      </c>
      <c r="L411" s="14" t="s">
        <v>168</v>
      </c>
    </row>
    <row r="412" spans="1:12" ht="15.75" customHeight="1" x14ac:dyDescent="0.25">
      <c r="A412" s="8" t="s">
        <v>189</v>
      </c>
      <c r="B412" s="10" t="s">
        <v>127</v>
      </c>
      <c r="C412" s="10" t="s">
        <v>121</v>
      </c>
      <c r="D412" s="33">
        <v>0.02</v>
      </c>
      <c r="E412" s="12" t="s">
        <v>24</v>
      </c>
      <c r="F412" s="31" t="s">
        <v>236</v>
      </c>
      <c r="G412" s="10" t="e">
        <f ca="1">CONCAT('BD-Artículos'!$B412,'BD-Artículos'!$D412)</f>
        <v>#NAME?</v>
      </c>
      <c r="H412" s="9" t="s">
        <v>1</v>
      </c>
      <c r="I412" s="10" t="s">
        <v>167</v>
      </c>
      <c r="J412" s="22">
        <v>2009</v>
      </c>
      <c r="K412" s="12" t="s">
        <v>60</v>
      </c>
      <c r="L412" s="14" t="s">
        <v>168</v>
      </c>
    </row>
    <row r="413" spans="1:12" ht="15.75" customHeight="1" x14ac:dyDescent="0.25">
      <c r="A413" s="8" t="s">
        <v>189</v>
      </c>
      <c r="B413" s="10" t="s">
        <v>127</v>
      </c>
      <c r="C413" s="10" t="s">
        <v>121</v>
      </c>
      <c r="D413" s="30">
        <v>0.02</v>
      </c>
      <c r="E413" s="12" t="s">
        <v>24</v>
      </c>
      <c r="F413" s="31" t="s">
        <v>166</v>
      </c>
      <c r="G413" s="10" t="e">
        <f ca="1">CONCAT('BD-Artículos'!$B413,'BD-Artículos'!$D413)</f>
        <v>#NAME?</v>
      </c>
      <c r="H413" s="9" t="s">
        <v>1</v>
      </c>
      <c r="I413" s="10" t="s">
        <v>167</v>
      </c>
      <c r="J413" s="22">
        <v>2007</v>
      </c>
      <c r="K413" s="12" t="s">
        <v>124</v>
      </c>
      <c r="L413" s="14" t="s">
        <v>168</v>
      </c>
    </row>
    <row r="414" spans="1:12" ht="15.75" customHeight="1" x14ac:dyDescent="0.25">
      <c r="A414" s="8" t="s">
        <v>189</v>
      </c>
      <c r="B414" s="10" t="s">
        <v>127</v>
      </c>
      <c r="C414" s="10" t="s">
        <v>121</v>
      </c>
      <c r="D414" s="30">
        <v>0.02</v>
      </c>
      <c r="E414" s="12" t="s">
        <v>24</v>
      </c>
      <c r="F414" s="31" t="s">
        <v>166</v>
      </c>
      <c r="G414" s="10" t="e">
        <f ca="1">CONCAT('BD-Artículos'!$B414,'BD-Artículos'!$D414)</f>
        <v>#NAME?</v>
      </c>
      <c r="H414" s="9" t="s">
        <v>1</v>
      </c>
      <c r="I414" s="10" t="s">
        <v>167</v>
      </c>
      <c r="J414" s="22">
        <v>2008</v>
      </c>
      <c r="K414" s="12" t="s">
        <v>60</v>
      </c>
      <c r="L414" s="14" t="s">
        <v>168</v>
      </c>
    </row>
    <row r="415" spans="1:12" ht="15.75" customHeight="1" x14ac:dyDescent="0.25">
      <c r="A415" s="8" t="s">
        <v>189</v>
      </c>
      <c r="B415" s="10" t="s">
        <v>127</v>
      </c>
      <c r="C415" s="10" t="s">
        <v>121</v>
      </c>
      <c r="D415" s="30">
        <v>0.02</v>
      </c>
      <c r="E415" s="12" t="s">
        <v>24</v>
      </c>
      <c r="F415" s="31" t="s">
        <v>166</v>
      </c>
      <c r="G415" s="10" t="e">
        <f ca="1">CONCAT('BD-Artículos'!$B415,'BD-Artículos'!$D415)</f>
        <v>#NAME?</v>
      </c>
      <c r="H415" s="9" t="s">
        <v>1</v>
      </c>
      <c r="I415" s="10" t="s">
        <v>167</v>
      </c>
      <c r="J415" s="22">
        <v>2009</v>
      </c>
      <c r="K415" s="12" t="s">
        <v>124</v>
      </c>
      <c r="L415" s="14" t="s">
        <v>168</v>
      </c>
    </row>
    <row r="416" spans="1:12" ht="15.75" customHeight="1" x14ac:dyDescent="0.25">
      <c r="A416" s="8" t="s">
        <v>189</v>
      </c>
      <c r="B416" s="10" t="s">
        <v>127</v>
      </c>
      <c r="C416" s="10" t="s">
        <v>121</v>
      </c>
      <c r="D416" s="30">
        <v>0.02</v>
      </c>
      <c r="E416" s="12" t="s">
        <v>24</v>
      </c>
      <c r="F416" s="31" t="s">
        <v>228</v>
      </c>
      <c r="G416" s="10" t="e">
        <f ca="1">CONCAT('BD-Artículos'!$B416,'BD-Artículos'!$D416)</f>
        <v>#NAME?</v>
      </c>
      <c r="H416" s="9" t="s">
        <v>1</v>
      </c>
      <c r="I416" s="10" t="s">
        <v>167</v>
      </c>
      <c r="J416" s="22">
        <v>2008</v>
      </c>
      <c r="K416" s="12" t="s">
        <v>60</v>
      </c>
      <c r="L416" s="14" t="s">
        <v>168</v>
      </c>
    </row>
    <row r="417" spans="1:12" ht="15.75" customHeight="1" x14ac:dyDescent="0.25">
      <c r="A417" s="8" t="s">
        <v>189</v>
      </c>
      <c r="B417" s="10" t="s">
        <v>127</v>
      </c>
      <c r="C417" s="10" t="s">
        <v>121</v>
      </c>
      <c r="D417" s="30">
        <v>0.02</v>
      </c>
      <c r="E417" s="12" t="s">
        <v>24</v>
      </c>
      <c r="F417" s="31" t="s">
        <v>224</v>
      </c>
      <c r="G417" s="10" t="e">
        <f ca="1">CONCAT('BD-Artículos'!$B417,'BD-Artículos'!$D417)</f>
        <v>#NAME?</v>
      </c>
      <c r="H417" s="9" t="s">
        <v>1</v>
      </c>
      <c r="I417" s="10" t="s">
        <v>167</v>
      </c>
      <c r="J417" s="22">
        <v>2007</v>
      </c>
      <c r="K417" s="12" t="s">
        <v>124</v>
      </c>
      <c r="L417" s="14" t="s">
        <v>168</v>
      </c>
    </row>
    <row r="418" spans="1:12" ht="15.75" customHeight="1" x14ac:dyDescent="0.25">
      <c r="A418" s="8" t="s">
        <v>189</v>
      </c>
      <c r="B418" s="10" t="s">
        <v>127</v>
      </c>
      <c r="C418" s="10" t="s">
        <v>121</v>
      </c>
      <c r="D418" s="30">
        <v>0.02</v>
      </c>
      <c r="E418" s="12" t="s">
        <v>24</v>
      </c>
      <c r="F418" s="31" t="s">
        <v>224</v>
      </c>
      <c r="G418" s="10" t="e">
        <f ca="1">CONCAT('BD-Artículos'!$B418,'BD-Artículos'!$D418)</f>
        <v>#NAME?</v>
      </c>
      <c r="H418" s="9" t="s">
        <v>1</v>
      </c>
      <c r="I418" s="10" t="s">
        <v>167</v>
      </c>
      <c r="J418" s="22">
        <v>2008</v>
      </c>
      <c r="K418" s="12" t="s">
        <v>31</v>
      </c>
      <c r="L418" s="14" t="s">
        <v>168</v>
      </c>
    </row>
    <row r="419" spans="1:12" ht="15.75" customHeight="1" x14ac:dyDescent="0.25">
      <c r="A419" s="8" t="s">
        <v>189</v>
      </c>
      <c r="B419" s="10" t="s">
        <v>127</v>
      </c>
      <c r="C419" s="10" t="s">
        <v>121</v>
      </c>
      <c r="D419" s="33">
        <v>0.02</v>
      </c>
      <c r="E419" s="12" t="s">
        <v>24</v>
      </c>
      <c r="F419" s="31" t="s">
        <v>224</v>
      </c>
      <c r="G419" s="10" t="e">
        <f ca="1">CONCAT('BD-Artículos'!$B419,'BD-Artículos'!$D419)</f>
        <v>#NAME?</v>
      </c>
      <c r="H419" s="9" t="s">
        <v>1</v>
      </c>
      <c r="I419" s="10" t="s">
        <v>167</v>
      </c>
      <c r="J419" s="22">
        <v>2009</v>
      </c>
      <c r="K419" s="12" t="s">
        <v>60</v>
      </c>
      <c r="L419" s="14" t="s">
        <v>168</v>
      </c>
    </row>
    <row r="420" spans="1:12" ht="15.75" customHeight="1" x14ac:dyDescent="0.25">
      <c r="A420" s="8" t="s">
        <v>189</v>
      </c>
      <c r="B420" s="10" t="s">
        <v>127</v>
      </c>
      <c r="C420" s="10" t="s">
        <v>121</v>
      </c>
      <c r="D420" s="30">
        <v>0.02</v>
      </c>
      <c r="E420" s="12" t="s">
        <v>24</v>
      </c>
      <c r="F420" s="31" t="s">
        <v>224</v>
      </c>
      <c r="G420" s="10" t="e">
        <f ca="1">CONCAT('BD-Artículos'!$B420,'BD-Artículos'!$D420)</f>
        <v>#NAME?</v>
      </c>
      <c r="H420" s="9" t="s">
        <v>1</v>
      </c>
      <c r="I420" s="10" t="s">
        <v>167</v>
      </c>
      <c r="J420" s="22">
        <v>2009</v>
      </c>
      <c r="K420" s="12" t="s">
        <v>79</v>
      </c>
      <c r="L420" s="14" t="s">
        <v>168</v>
      </c>
    </row>
    <row r="421" spans="1:12" ht="15.75" customHeight="1" x14ac:dyDescent="0.25">
      <c r="A421" s="8" t="s">
        <v>189</v>
      </c>
      <c r="B421" s="10" t="s">
        <v>127</v>
      </c>
      <c r="C421" s="10" t="s">
        <v>121</v>
      </c>
      <c r="D421" s="11">
        <v>0.01</v>
      </c>
      <c r="E421" s="12" t="s">
        <v>24</v>
      </c>
      <c r="F421" s="9" t="s">
        <v>169</v>
      </c>
      <c r="G421" s="10" t="e">
        <f ca="1">CONCAT('BD-Artículos'!$B421,'BD-Artículos'!$D421)</f>
        <v>#NAME?</v>
      </c>
      <c r="H421" s="9" t="s">
        <v>1</v>
      </c>
      <c r="I421" s="10" t="s">
        <v>167</v>
      </c>
      <c r="J421" s="12">
        <v>2007</v>
      </c>
      <c r="K421" s="12" t="s">
        <v>60</v>
      </c>
      <c r="L421" s="14" t="s">
        <v>168</v>
      </c>
    </row>
    <row r="422" spans="1:12" ht="15.75" customHeight="1" x14ac:dyDescent="0.25">
      <c r="A422" s="8" t="s">
        <v>189</v>
      </c>
      <c r="B422" s="10" t="s">
        <v>127</v>
      </c>
      <c r="C422" s="10" t="s">
        <v>121</v>
      </c>
      <c r="D422" s="30">
        <v>0.01</v>
      </c>
      <c r="E422" s="12" t="s">
        <v>24</v>
      </c>
      <c r="F422" s="9" t="s">
        <v>169</v>
      </c>
      <c r="G422" s="10" t="e">
        <f ca="1">CONCAT('BD-Artículos'!$B422,'BD-Artículos'!$D422)</f>
        <v>#NAME?</v>
      </c>
      <c r="H422" s="9" t="s">
        <v>1</v>
      </c>
      <c r="I422" s="10" t="s">
        <v>167</v>
      </c>
      <c r="J422" s="22">
        <v>2007</v>
      </c>
      <c r="K422" s="12" t="s">
        <v>79</v>
      </c>
      <c r="L422" s="14" t="s">
        <v>168</v>
      </c>
    </row>
    <row r="423" spans="1:12" ht="15.75" customHeight="1" x14ac:dyDescent="0.25">
      <c r="A423" s="8" t="s">
        <v>189</v>
      </c>
      <c r="B423" s="10" t="s">
        <v>127</v>
      </c>
      <c r="C423" s="10" t="s">
        <v>121</v>
      </c>
      <c r="D423" s="30">
        <v>0.01</v>
      </c>
      <c r="E423" s="12" t="s">
        <v>24</v>
      </c>
      <c r="F423" s="31" t="s">
        <v>222</v>
      </c>
      <c r="G423" s="10" t="e">
        <f ca="1">CONCAT('BD-Artículos'!$B423,'BD-Artículos'!$D423)</f>
        <v>#NAME?</v>
      </c>
      <c r="H423" s="9" t="s">
        <v>1</v>
      </c>
      <c r="I423" s="10" t="s">
        <v>167</v>
      </c>
      <c r="J423" s="22">
        <v>2008</v>
      </c>
      <c r="K423" s="12" t="s">
        <v>124</v>
      </c>
      <c r="L423" s="14" t="s">
        <v>168</v>
      </c>
    </row>
    <row r="424" spans="1:12" ht="15.75" customHeight="1" x14ac:dyDescent="0.25">
      <c r="A424" s="8" t="s">
        <v>189</v>
      </c>
      <c r="B424" s="10" t="s">
        <v>127</v>
      </c>
      <c r="C424" s="10" t="s">
        <v>121</v>
      </c>
      <c r="D424" s="30">
        <v>0.01</v>
      </c>
      <c r="E424" s="12" t="s">
        <v>24</v>
      </c>
      <c r="F424" s="31" t="s">
        <v>224</v>
      </c>
      <c r="G424" s="10" t="e">
        <f ca="1">CONCAT('BD-Artículos'!$B424,'BD-Artículos'!$D424)</f>
        <v>#NAME?</v>
      </c>
      <c r="H424" s="9" t="s">
        <v>1</v>
      </c>
      <c r="I424" s="10" t="s">
        <v>167</v>
      </c>
      <c r="J424" s="22">
        <v>2008</v>
      </c>
      <c r="K424" s="12" t="s">
        <v>60</v>
      </c>
      <c r="L424" s="14" t="s">
        <v>168</v>
      </c>
    </row>
    <row r="425" spans="1:12" ht="15.75" customHeight="1" x14ac:dyDescent="0.25">
      <c r="A425" s="8" t="s">
        <v>189</v>
      </c>
      <c r="B425" s="10" t="s">
        <v>127</v>
      </c>
      <c r="C425" s="10" t="s">
        <v>121</v>
      </c>
      <c r="D425" s="11">
        <v>0.01</v>
      </c>
      <c r="E425" s="12">
        <v>0.01</v>
      </c>
      <c r="F425" s="9" t="s">
        <v>53</v>
      </c>
      <c r="G425" s="10" t="e">
        <f ca="1">CONCAT('BD-Artículos'!$B425,'BD-Artículos'!$D425)</f>
        <v>#NAME?</v>
      </c>
      <c r="H425" s="10" t="s">
        <v>3</v>
      </c>
      <c r="I425" s="9" t="s">
        <v>48</v>
      </c>
      <c r="J425" s="12">
        <v>2012</v>
      </c>
      <c r="K425" s="15" t="s">
        <v>79</v>
      </c>
      <c r="L425" s="10" t="s">
        <v>86</v>
      </c>
    </row>
    <row r="426" spans="1:12" ht="15.75" customHeight="1" x14ac:dyDescent="0.25">
      <c r="A426" s="8" t="s">
        <v>189</v>
      </c>
      <c r="B426" s="10" t="s">
        <v>127</v>
      </c>
      <c r="C426" s="10" t="s">
        <v>121</v>
      </c>
      <c r="D426" s="11">
        <v>0.02</v>
      </c>
      <c r="E426" s="12">
        <v>0.01</v>
      </c>
      <c r="F426" s="9" t="s">
        <v>53</v>
      </c>
      <c r="G426" s="10" t="e">
        <f ca="1">CONCAT('BD-Artículos'!$B426,'BD-Artículos'!$D426)</f>
        <v>#NAME?</v>
      </c>
      <c r="H426" s="10" t="s">
        <v>3</v>
      </c>
      <c r="I426" s="9" t="s">
        <v>48</v>
      </c>
      <c r="J426" s="12">
        <v>2012</v>
      </c>
      <c r="K426" s="15" t="s">
        <v>79</v>
      </c>
      <c r="L426" s="10" t="s">
        <v>54</v>
      </c>
    </row>
    <row r="427" spans="1:12" ht="15.75" customHeight="1" x14ac:dyDescent="0.25">
      <c r="A427" s="8" t="s">
        <v>189</v>
      </c>
      <c r="B427" s="10" t="s">
        <v>127</v>
      </c>
      <c r="C427" s="10" t="s">
        <v>121</v>
      </c>
      <c r="D427" s="11">
        <v>0.19</v>
      </c>
      <c r="E427" s="12">
        <v>0.05</v>
      </c>
      <c r="F427" s="9" t="s">
        <v>47</v>
      </c>
      <c r="G427" s="10" t="e">
        <f ca="1">CONCAT('BD-Artículos'!$B427,'BD-Artículos'!$D427)</f>
        <v>#NAME?</v>
      </c>
      <c r="H427" s="10" t="s">
        <v>3</v>
      </c>
      <c r="I427" s="9" t="s">
        <v>48</v>
      </c>
      <c r="J427" s="12">
        <v>2010</v>
      </c>
      <c r="K427" s="15" t="s">
        <v>79</v>
      </c>
      <c r="L427" s="10" t="s">
        <v>50</v>
      </c>
    </row>
    <row r="428" spans="1:12" ht="15.75" customHeight="1" x14ac:dyDescent="0.25">
      <c r="A428" s="8" t="s">
        <v>189</v>
      </c>
      <c r="B428" s="10" t="s">
        <v>127</v>
      </c>
      <c r="C428" s="10" t="s">
        <v>121</v>
      </c>
      <c r="D428" s="11">
        <v>0.02</v>
      </c>
      <c r="E428" s="12">
        <v>0.05</v>
      </c>
      <c r="F428" s="9" t="s">
        <v>53</v>
      </c>
      <c r="G428" s="10" t="e">
        <f ca="1">CONCAT('BD-Artículos'!$B428,'BD-Artículos'!$D428)</f>
        <v>#NAME?</v>
      </c>
      <c r="H428" s="10" t="s">
        <v>3</v>
      </c>
      <c r="I428" s="9" t="s">
        <v>48</v>
      </c>
      <c r="J428" s="12">
        <v>2012</v>
      </c>
      <c r="K428" s="15" t="s">
        <v>103</v>
      </c>
      <c r="L428" s="10" t="s">
        <v>153</v>
      </c>
    </row>
    <row r="429" spans="1:12" ht="15.75" customHeight="1" x14ac:dyDescent="0.25">
      <c r="A429" s="8" t="s">
        <v>189</v>
      </c>
      <c r="B429" s="10" t="s">
        <v>127</v>
      </c>
      <c r="C429" s="10" t="s">
        <v>121</v>
      </c>
      <c r="D429" s="11">
        <v>0.02</v>
      </c>
      <c r="E429" s="12">
        <v>0.01</v>
      </c>
      <c r="F429" s="9" t="s">
        <v>78</v>
      </c>
      <c r="G429" s="10" t="e">
        <f ca="1">CONCAT('BD-Artículos'!$B429,'BD-Artículos'!$D429)</f>
        <v>#NAME?</v>
      </c>
      <c r="H429" s="10" t="s">
        <v>3</v>
      </c>
      <c r="I429" s="9" t="s">
        <v>26</v>
      </c>
      <c r="J429" s="12">
        <v>2012</v>
      </c>
      <c r="K429" s="15" t="s">
        <v>79</v>
      </c>
      <c r="L429" s="10" t="s">
        <v>80</v>
      </c>
    </row>
    <row r="430" spans="1:12" ht="15.75" customHeight="1" x14ac:dyDescent="0.25">
      <c r="A430" s="8" t="s">
        <v>189</v>
      </c>
      <c r="B430" s="10" t="s">
        <v>127</v>
      </c>
      <c r="C430" s="10" t="s">
        <v>121</v>
      </c>
      <c r="D430" s="11">
        <v>0.02</v>
      </c>
      <c r="E430" s="12">
        <v>0.01</v>
      </c>
      <c r="F430" s="9" t="s">
        <v>78</v>
      </c>
      <c r="G430" s="10" t="e">
        <f ca="1">CONCAT('BD-Artículos'!$B430,'BD-Artículos'!$D430)</f>
        <v>#NAME?</v>
      </c>
      <c r="H430" s="10" t="s">
        <v>3</v>
      </c>
      <c r="I430" s="9" t="s">
        <v>26</v>
      </c>
      <c r="J430" s="12">
        <v>2012</v>
      </c>
      <c r="K430" s="15" t="s">
        <v>79</v>
      </c>
      <c r="L430" s="10" t="s">
        <v>80</v>
      </c>
    </row>
    <row r="431" spans="1:12" ht="15.75" customHeight="1" x14ac:dyDescent="0.25">
      <c r="A431" s="8" t="s">
        <v>189</v>
      </c>
      <c r="B431" s="10" t="s">
        <v>127</v>
      </c>
      <c r="C431" s="10" t="s">
        <v>121</v>
      </c>
      <c r="D431" s="11">
        <v>0.02</v>
      </c>
      <c r="E431" s="12">
        <v>0.01</v>
      </c>
      <c r="F431" s="9" t="s">
        <v>83</v>
      </c>
      <c r="G431" s="10" t="e">
        <f ca="1">CONCAT('BD-Artículos'!$B431,'BD-Artículos'!$D431)</f>
        <v>#NAME?</v>
      </c>
      <c r="H431" s="10" t="s">
        <v>3</v>
      </c>
      <c r="I431" s="9" t="s">
        <v>26</v>
      </c>
      <c r="J431" s="12">
        <v>2012</v>
      </c>
      <c r="K431" s="15" t="s">
        <v>79</v>
      </c>
      <c r="L431" s="10" t="s">
        <v>86</v>
      </c>
    </row>
    <row r="432" spans="1:12" ht="15.75" customHeight="1" x14ac:dyDescent="0.25">
      <c r="A432" s="8" t="s">
        <v>189</v>
      </c>
      <c r="B432" s="10" t="s">
        <v>127</v>
      </c>
      <c r="C432" s="10" t="s">
        <v>121</v>
      </c>
      <c r="D432" s="11">
        <v>0.01</v>
      </c>
      <c r="E432" s="12">
        <v>0.01</v>
      </c>
      <c r="F432" s="9" t="s">
        <v>83</v>
      </c>
      <c r="G432" s="10" t="e">
        <f ca="1">CONCAT('BD-Artículos'!$B432,'BD-Artículos'!$D432)</f>
        <v>#NAME?</v>
      </c>
      <c r="H432" s="10" t="s">
        <v>3</v>
      </c>
      <c r="I432" s="9" t="s">
        <v>26</v>
      </c>
      <c r="J432" s="12">
        <v>2012</v>
      </c>
      <c r="K432" s="15" t="s">
        <v>79</v>
      </c>
      <c r="L432" s="10" t="s">
        <v>86</v>
      </c>
    </row>
    <row r="433" spans="1:12" ht="15.75" customHeight="1" x14ac:dyDescent="0.25">
      <c r="A433" s="8" t="s">
        <v>189</v>
      </c>
      <c r="B433" s="10" t="s">
        <v>127</v>
      </c>
      <c r="C433" s="10" t="s">
        <v>121</v>
      </c>
      <c r="D433" s="11">
        <v>0.14000000000000001</v>
      </c>
      <c r="E433" s="12">
        <v>0.05</v>
      </c>
      <c r="F433" s="9" t="s">
        <v>105</v>
      </c>
      <c r="G433" s="10" t="e">
        <f ca="1">CONCAT('BD-Artículos'!$B433,'BD-Artículos'!$D433)</f>
        <v>#NAME?</v>
      </c>
      <c r="H433" s="10" t="s">
        <v>3</v>
      </c>
      <c r="I433" s="9" t="s">
        <v>26</v>
      </c>
      <c r="J433" s="12">
        <v>2010</v>
      </c>
      <c r="K433" s="15" t="s">
        <v>79</v>
      </c>
      <c r="L433" s="10" t="s">
        <v>50</v>
      </c>
    </row>
    <row r="434" spans="1:12" ht="15.75" customHeight="1" x14ac:dyDescent="0.25">
      <c r="A434" s="8" t="s">
        <v>189</v>
      </c>
      <c r="B434" s="10" t="s">
        <v>127</v>
      </c>
      <c r="C434" s="10" t="s">
        <v>121</v>
      </c>
      <c r="D434" s="11">
        <v>0.05</v>
      </c>
      <c r="E434" s="12">
        <v>0.05</v>
      </c>
      <c r="F434" s="9" t="s">
        <v>76</v>
      </c>
      <c r="G434" s="10" t="e">
        <f ca="1">CONCAT('BD-Artículos'!$B434,'BD-Artículos'!$D434)</f>
        <v>#NAME?</v>
      </c>
      <c r="H434" s="10" t="s">
        <v>3</v>
      </c>
      <c r="I434" s="9" t="s">
        <v>26</v>
      </c>
      <c r="J434" s="12">
        <v>2010</v>
      </c>
      <c r="K434" s="15" t="s">
        <v>31</v>
      </c>
      <c r="L434" s="10" t="s">
        <v>50</v>
      </c>
    </row>
    <row r="435" spans="1:12" ht="15.75" customHeight="1" x14ac:dyDescent="0.25">
      <c r="A435" s="8" t="s">
        <v>189</v>
      </c>
      <c r="B435" s="10" t="s">
        <v>127</v>
      </c>
      <c r="C435" s="10" t="s">
        <v>121</v>
      </c>
      <c r="D435" s="11">
        <v>0.02</v>
      </c>
      <c r="E435" s="12">
        <v>0.05</v>
      </c>
      <c r="F435" s="9" t="s">
        <v>78</v>
      </c>
      <c r="G435" s="10" t="e">
        <f ca="1">CONCAT('BD-Artículos'!$B435,'BD-Artículos'!$D435)</f>
        <v>#NAME?</v>
      </c>
      <c r="H435" s="10" t="s">
        <v>3</v>
      </c>
      <c r="I435" s="9" t="s">
        <v>26</v>
      </c>
      <c r="J435" s="12">
        <v>2012</v>
      </c>
      <c r="K435" s="15" t="s">
        <v>79</v>
      </c>
      <c r="L435" s="10" t="s">
        <v>80</v>
      </c>
    </row>
    <row r="436" spans="1:12" ht="15.75" customHeight="1" x14ac:dyDescent="0.25">
      <c r="A436" s="8" t="s">
        <v>189</v>
      </c>
      <c r="B436" s="10" t="s">
        <v>127</v>
      </c>
      <c r="C436" s="10" t="s">
        <v>121</v>
      </c>
      <c r="D436" s="11">
        <v>0.03</v>
      </c>
      <c r="E436" s="12">
        <v>0.05</v>
      </c>
      <c r="F436" s="9" t="s">
        <v>83</v>
      </c>
      <c r="G436" s="10" t="e">
        <f ca="1">CONCAT('BD-Artículos'!$B436,'BD-Artículos'!$D436)</f>
        <v>#NAME?</v>
      </c>
      <c r="H436" s="10" t="s">
        <v>3</v>
      </c>
      <c r="I436" s="9" t="s">
        <v>26</v>
      </c>
      <c r="J436" s="12">
        <v>2012</v>
      </c>
      <c r="K436" s="15" t="s">
        <v>103</v>
      </c>
      <c r="L436" s="10" t="s">
        <v>84</v>
      </c>
    </row>
    <row r="437" spans="1:12" ht="15.75" customHeight="1" x14ac:dyDescent="0.25">
      <c r="A437" s="8" t="s">
        <v>189</v>
      </c>
      <c r="B437" s="10" t="s">
        <v>127</v>
      </c>
      <c r="C437" s="10" t="s">
        <v>121</v>
      </c>
      <c r="D437" s="11">
        <v>0.03</v>
      </c>
      <c r="E437" s="12">
        <v>0.05</v>
      </c>
      <c r="F437" s="9" t="s">
        <v>78</v>
      </c>
      <c r="G437" s="10" t="e">
        <f ca="1">CONCAT('BD-Artículos'!$B437,'BD-Artículos'!$D437)</f>
        <v>#NAME?</v>
      </c>
      <c r="H437" s="10" t="s">
        <v>3</v>
      </c>
      <c r="I437" s="9" t="s">
        <v>26</v>
      </c>
      <c r="J437" s="12">
        <v>2012</v>
      </c>
      <c r="K437" s="15" t="s">
        <v>103</v>
      </c>
      <c r="L437" s="10" t="s">
        <v>84</v>
      </c>
    </row>
    <row r="438" spans="1:12" ht="15.75" customHeight="1" x14ac:dyDescent="0.25">
      <c r="A438" s="8" t="s">
        <v>189</v>
      </c>
      <c r="B438" s="10" t="s">
        <v>127</v>
      </c>
      <c r="C438" s="10" t="s">
        <v>121</v>
      </c>
      <c r="D438" s="11">
        <v>0.04</v>
      </c>
      <c r="E438" s="12">
        <v>0.05</v>
      </c>
      <c r="F438" s="9" t="s">
        <v>83</v>
      </c>
      <c r="G438" s="10" t="e">
        <f ca="1">CONCAT('BD-Artículos'!$B438,'BD-Artículos'!$D438)</f>
        <v>#NAME?</v>
      </c>
      <c r="H438" s="10" t="s">
        <v>3</v>
      </c>
      <c r="I438" s="9" t="s">
        <v>26</v>
      </c>
      <c r="J438" s="12">
        <v>2012</v>
      </c>
      <c r="K438" s="15" t="s">
        <v>79</v>
      </c>
      <c r="L438" s="10" t="s">
        <v>86</v>
      </c>
    </row>
    <row r="439" spans="1:12" ht="15.75" customHeight="1" x14ac:dyDescent="0.25">
      <c r="A439" s="8" t="s">
        <v>189</v>
      </c>
      <c r="B439" s="10" t="s">
        <v>127</v>
      </c>
      <c r="C439" s="10" t="s">
        <v>121</v>
      </c>
      <c r="D439" s="11">
        <v>0.02</v>
      </c>
      <c r="E439" s="12">
        <v>0.05</v>
      </c>
      <c r="F439" s="9" t="s">
        <v>83</v>
      </c>
      <c r="G439" s="10" t="e">
        <f ca="1">CONCAT('BD-Artículos'!$B439,'BD-Artículos'!$D439)</f>
        <v>#NAME?</v>
      </c>
      <c r="H439" s="10" t="s">
        <v>3</v>
      </c>
      <c r="I439" s="9" t="s">
        <v>26</v>
      </c>
      <c r="J439" s="12">
        <v>2012</v>
      </c>
      <c r="K439" s="15" t="s">
        <v>27</v>
      </c>
      <c r="L439" s="10" t="s">
        <v>86</v>
      </c>
    </row>
    <row r="440" spans="1:12" ht="15.75" customHeight="1" x14ac:dyDescent="0.25">
      <c r="A440" s="8" t="s">
        <v>189</v>
      </c>
      <c r="B440" s="10" t="s">
        <v>127</v>
      </c>
      <c r="C440" s="10" t="s">
        <v>121</v>
      </c>
      <c r="D440" s="11">
        <v>0.02</v>
      </c>
      <c r="E440" s="12">
        <v>0.05</v>
      </c>
      <c r="F440" s="9" t="s">
        <v>78</v>
      </c>
      <c r="G440" s="10" t="e">
        <f ca="1">CONCAT('BD-Artículos'!$B440,'BD-Artículos'!$D440)</f>
        <v>#NAME?</v>
      </c>
      <c r="H440" s="10" t="s">
        <v>3</v>
      </c>
      <c r="I440" s="9" t="s">
        <v>26</v>
      </c>
      <c r="J440" s="12">
        <v>2012</v>
      </c>
      <c r="K440" s="15" t="s">
        <v>27</v>
      </c>
      <c r="L440" s="10" t="s">
        <v>86</v>
      </c>
    </row>
    <row r="441" spans="1:12" ht="15.75" customHeight="1" x14ac:dyDescent="0.25">
      <c r="A441" s="8" t="s">
        <v>189</v>
      </c>
      <c r="B441" s="10" t="s">
        <v>127</v>
      </c>
      <c r="C441" s="10" t="s">
        <v>121</v>
      </c>
      <c r="D441" s="11">
        <v>2.579180043496352E-2</v>
      </c>
      <c r="E441" s="12" t="s">
        <v>24</v>
      </c>
      <c r="F441" s="10" t="s">
        <v>29</v>
      </c>
      <c r="G441" s="10" t="e">
        <f ca="1">CONCAT('BD-Artículos'!$B441,'BD-Artículos'!$D441)</f>
        <v>#NAME?</v>
      </c>
      <c r="H441" s="10" t="s">
        <v>3</v>
      </c>
      <c r="I441" s="10" t="s">
        <v>26</v>
      </c>
      <c r="J441" s="12">
        <v>2009</v>
      </c>
      <c r="K441" s="12" t="s">
        <v>27</v>
      </c>
      <c r="L441" s="14" t="s">
        <v>28</v>
      </c>
    </row>
    <row r="442" spans="1:12" ht="15.75" customHeight="1" x14ac:dyDescent="0.25">
      <c r="A442" s="8" t="s">
        <v>189</v>
      </c>
      <c r="B442" s="10" t="s">
        <v>127</v>
      </c>
      <c r="C442" s="10" t="s">
        <v>121</v>
      </c>
      <c r="D442" s="11">
        <v>1.9772912022871077E-2</v>
      </c>
      <c r="E442" s="12" t="s">
        <v>24</v>
      </c>
      <c r="F442" s="10" t="s">
        <v>34</v>
      </c>
      <c r="G442" s="10" t="e">
        <f ca="1">CONCAT('BD-Artículos'!$B442,'BD-Artículos'!$D442)</f>
        <v>#NAME?</v>
      </c>
      <c r="H442" s="10" t="s">
        <v>3</v>
      </c>
      <c r="I442" s="10" t="s">
        <v>26</v>
      </c>
      <c r="J442" s="12">
        <v>2009</v>
      </c>
      <c r="K442" s="12" t="s">
        <v>27</v>
      </c>
      <c r="L442" s="14" t="s">
        <v>28</v>
      </c>
    </row>
    <row r="443" spans="1:12" ht="15.75" customHeight="1" x14ac:dyDescent="0.25">
      <c r="A443" s="8" t="s">
        <v>189</v>
      </c>
      <c r="B443" s="10" t="s">
        <v>127</v>
      </c>
      <c r="C443" s="10" t="s">
        <v>121</v>
      </c>
      <c r="D443" s="11">
        <v>3.8877908895035922E-3</v>
      </c>
      <c r="E443" s="12" t="s">
        <v>24</v>
      </c>
      <c r="F443" s="10" t="s">
        <v>90</v>
      </c>
      <c r="G443" s="10" t="e">
        <f ca="1">CONCAT('BD-Artículos'!$B443,'BD-Artículos'!$D443)</f>
        <v>#NAME?</v>
      </c>
      <c r="H443" s="10" t="s">
        <v>3</v>
      </c>
      <c r="I443" s="10" t="s">
        <v>26</v>
      </c>
      <c r="J443" s="12">
        <v>2009</v>
      </c>
      <c r="K443" s="12" t="s">
        <v>27</v>
      </c>
      <c r="L443" s="14" t="s">
        <v>28</v>
      </c>
    </row>
    <row r="444" spans="1:12" ht="15.75" customHeight="1" x14ac:dyDescent="0.25">
      <c r="A444" s="8" t="s">
        <v>189</v>
      </c>
      <c r="B444" s="10" t="s">
        <v>127</v>
      </c>
      <c r="C444" s="10" t="s">
        <v>121</v>
      </c>
      <c r="D444" s="11">
        <v>3.1799757338861101E-3</v>
      </c>
      <c r="E444" s="12" t="s">
        <v>24</v>
      </c>
      <c r="F444" s="10" t="s">
        <v>34</v>
      </c>
      <c r="G444" s="10" t="e">
        <f ca="1">CONCAT('BD-Artículos'!$B444,'BD-Artículos'!$D444)</f>
        <v>#NAME?</v>
      </c>
      <c r="H444" s="10" t="s">
        <v>3</v>
      </c>
      <c r="I444" s="10" t="s">
        <v>26</v>
      </c>
      <c r="J444" s="12">
        <v>2009</v>
      </c>
      <c r="K444" s="12" t="s">
        <v>31</v>
      </c>
      <c r="L444" s="14" t="s">
        <v>28</v>
      </c>
    </row>
    <row r="445" spans="1:12" ht="15.75" customHeight="1" x14ac:dyDescent="0.25">
      <c r="A445" s="8" t="s">
        <v>189</v>
      </c>
      <c r="B445" s="10" t="s">
        <v>127</v>
      </c>
      <c r="C445" s="10" t="s">
        <v>121</v>
      </c>
      <c r="D445" s="11">
        <v>2.4120372831968728E-3</v>
      </c>
      <c r="E445" s="12" t="s">
        <v>24</v>
      </c>
      <c r="F445" s="10" t="s">
        <v>90</v>
      </c>
      <c r="G445" s="10" t="e">
        <f ca="1">CONCAT('BD-Artículos'!$B445,'BD-Artículos'!$D445)</f>
        <v>#NAME?</v>
      </c>
      <c r="H445" s="10" t="s">
        <v>3</v>
      </c>
      <c r="I445" s="10" t="s">
        <v>26</v>
      </c>
      <c r="J445" s="12">
        <v>2009</v>
      </c>
      <c r="K445" s="12" t="s">
        <v>31</v>
      </c>
      <c r="L445" s="14" t="s">
        <v>28</v>
      </c>
    </row>
    <row r="446" spans="1:12" ht="15.75" customHeight="1" x14ac:dyDescent="0.25">
      <c r="A446" s="8" t="s">
        <v>189</v>
      </c>
      <c r="B446" s="10" t="s">
        <v>127</v>
      </c>
      <c r="C446" s="10" t="s">
        <v>121</v>
      </c>
      <c r="D446" s="11">
        <v>1.0740206801454462E-3</v>
      </c>
      <c r="E446" s="12" t="s">
        <v>24</v>
      </c>
      <c r="F446" s="10" t="s">
        <v>92</v>
      </c>
      <c r="G446" s="10" t="e">
        <f ca="1">CONCAT('BD-Artículos'!$B446,'BD-Artículos'!$D446)</f>
        <v>#NAME?</v>
      </c>
      <c r="H446" s="10" t="s">
        <v>3</v>
      </c>
      <c r="I446" s="10" t="s">
        <v>26</v>
      </c>
      <c r="J446" s="12">
        <v>2009</v>
      </c>
      <c r="K446" s="12" t="s">
        <v>27</v>
      </c>
      <c r="L446" s="14" t="s">
        <v>28</v>
      </c>
    </row>
    <row r="447" spans="1:12" ht="15.75" customHeight="1" x14ac:dyDescent="0.25">
      <c r="A447" s="8" t="s">
        <v>189</v>
      </c>
      <c r="B447" s="10" t="s">
        <v>127</v>
      </c>
      <c r="C447" s="10" t="s">
        <v>121</v>
      </c>
      <c r="D447" s="11">
        <v>8.958370965691533E-4</v>
      </c>
      <c r="E447" s="12" t="s">
        <v>24</v>
      </c>
      <c r="F447" s="10" t="s">
        <v>92</v>
      </c>
      <c r="G447" s="10" t="e">
        <f ca="1">CONCAT('BD-Artículos'!$B447,'BD-Artículos'!$D447)</f>
        <v>#NAME?</v>
      </c>
      <c r="H447" s="10" t="s">
        <v>3</v>
      </c>
      <c r="I447" s="10" t="s">
        <v>26</v>
      </c>
      <c r="J447" s="12">
        <v>2009</v>
      </c>
      <c r="K447" s="12" t="s">
        <v>31</v>
      </c>
      <c r="L447" s="14" t="s">
        <v>28</v>
      </c>
    </row>
    <row r="448" spans="1:12" ht="15.75" customHeight="1" x14ac:dyDescent="0.25">
      <c r="A448" s="8" t="s">
        <v>189</v>
      </c>
      <c r="B448" s="10" t="s">
        <v>127</v>
      </c>
      <c r="C448" s="10" t="s">
        <v>121</v>
      </c>
      <c r="D448" s="11">
        <v>3.0000000000000001E-6</v>
      </c>
      <c r="E448" s="12" t="s">
        <v>24</v>
      </c>
      <c r="F448" s="9" t="s">
        <v>240</v>
      </c>
      <c r="G448" s="10" t="e">
        <f ca="1">CONCAT('BD-Artículos'!$B448,'BD-Artículos'!$D448)</f>
        <v>#NAME?</v>
      </c>
      <c r="H448" s="10" t="s">
        <v>3</v>
      </c>
      <c r="I448" s="10" t="s">
        <v>26</v>
      </c>
      <c r="J448" s="12" t="s">
        <v>113</v>
      </c>
      <c r="K448" s="12" t="s">
        <v>113</v>
      </c>
      <c r="L448" s="14" t="s">
        <v>241</v>
      </c>
    </row>
    <row r="449" spans="1:12" ht="15.75" customHeight="1" x14ac:dyDescent="0.25">
      <c r="A449" s="8" t="s">
        <v>189</v>
      </c>
      <c r="B449" s="10" t="s">
        <v>127</v>
      </c>
      <c r="C449" s="10" t="s">
        <v>121</v>
      </c>
      <c r="D449" s="11">
        <v>0.03</v>
      </c>
      <c r="E449" s="12">
        <v>0.01</v>
      </c>
      <c r="F449" s="9" t="s">
        <v>118</v>
      </c>
      <c r="G449" s="10" t="e">
        <f ca="1">CONCAT('BD-Artículos'!$B449,'BD-Artículos'!$D449)</f>
        <v>#NAME?</v>
      </c>
      <c r="H449" s="10" t="s">
        <v>3</v>
      </c>
      <c r="I449" s="9" t="s">
        <v>120</v>
      </c>
      <c r="J449" s="12">
        <v>2012</v>
      </c>
      <c r="K449" s="15" t="s">
        <v>79</v>
      </c>
      <c r="L449" s="10" t="s">
        <v>86</v>
      </c>
    </row>
    <row r="450" spans="1:12" ht="15.75" customHeight="1" x14ac:dyDescent="0.25">
      <c r="A450" s="8" t="s">
        <v>189</v>
      </c>
      <c r="B450" s="10" t="s">
        <v>127</v>
      </c>
      <c r="C450" s="10" t="s">
        <v>121</v>
      </c>
      <c r="D450" s="11">
        <v>0.03</v>
      </c>
      <c r="E450" s="12">
        <v>0.01</v>
      </c>
      <c r="F450" s="9" t="s">
        <v>118</v>
      </c>
      <c r="G450" s="10" t="e">
        <f ca="1">CONCAT('BD-Artículos'!$B450,'BD-Artículos'!$D450)</f>
        <v>#NAME?</v>
      </c>
      <c r="H450" s="10" t="s">
        <v>3</v>
      </c>
      <c r="I450" s="9" t="s">
        <v>120</v>
      </c>
      <c r="J450" s="12">
        <v>2012</v>
      </c>
      <c r="K450" s="15" t="s">
        <v>79</v>
      </c>
      <c r="L450" s="10" t="s">
        <v>86</v>
      </c>
    </row>
    <row r="451" spans="1:12" ht="15.75" customHeight="1" x14ac:dyDescent="0.25">
      <c r="A451" s="8" t="s">
        <v>189</v>
      </c>
      <c r="B451" s="10" t="s">
        <v>127</v>
      </c>
      <c r="C451" s="10" t="s">
        <v>121</v>
      </c>
      <c r="D451" s="11">
        <v>1.42</v>
      </c>
      <c r="E451" s="12">
        <v>0.05</v>
      </c>
      <c r="F451" s="9" t="s">
        <v>118</v>
      </c>
      <c r="G451" s="10" t="e">
        <f ca="1">CONCAT('BD-Artículos'!$B451,'BD-Artículos'!$D451)</f>
        <v>#NAME?</v>
      </c>
      <c r="H451" s="10" t="s">
        <v>3</v>
      </c>
      <c r="I451" s="9" t="s">
        <v>120</v>
      </c>
      <c r="J451" s="12">
        <v>2010</v>
      </c>
      <c r="K451" s="15" t="s">
        <v>79</v>
      </c>
      <c r="L451" s="10" t="s">
        <v>50</v>
      </c>
    </row>
    <row r="452" spans="1:12" ht="15.75" customHeight="1" x14ac:dyDescent="0.25">
      <c r="A452" s="8" t="s">
        <v>189</v>
      </c>
      <c r="B452" s="10" t="s">
        <v>127</v>
      </c>
      <c r="C452" s="10" t="s">
        <v>121</v>
      </c>
      <c r="D452" s="11">
        <v>0.73</v>
      </c>
      <c r="E452" s="12">
        <v>0.05</v>
      </c>
      <c r="F452" s="9" t="s">
        <v>118</v>
      </c>
      <c r="G452" s="10" t="e">
        <f ca="1">CONCAT('BD-Artículos'!$B452,'BD-Artículos'!$D452)</f>
        <v>#NAME?</v>
      </c>
      <c r="H452" s="10" t="s">
        <v>3</v>
      </c>
      <c r="I452" s="9" t="s">
        <v>120</v>
      </c>
      <c r="J452" s="12">
        <v>2010</v>
      </c>
      <c r="K452" s="15" t="s">
        <v>79</v>
      </c>
      <c r="L452" s="10" t="s">
        <v>50</v>
      </c>
    </row>
    <row r="453" spans="1:12" ht="15.75" customHeight="1" x14ac:dyDescent="0.25">
      <c r="A453" s="8" t="s">
        <v>189</v>
      </c>
      <c r="B453" s="10" t="s">
        <v>127</v>
      </c>
      <c r="C453" s="10" t="s">
        <v>121</v>
      </c>
      <c r="D453" s="11">
        <v>0.37</v>
      </c>
      <c r="E453" s="12">
        <v>0.05</v>
      </c>
      <c r="F453" s="9" t="s">
        <v>118</v>
      </c>
      <c r="G453" s="10" t="e">
        <f ca="1">CONCAT('BD-Artículos'!$B453,'BD-Artículos'!$D453)</f>
        <v>#NAME?</v>
      </c>
      <c r="H453" s="10" t="s">
        <v>3</v>
      </c>
      <c r="I453" s="9" t="s">
        <v>120</v>
      </c>
      <c r="J453" s="12">
        <v>2012</v>
      </c>
      <c r="K453" s="15" t="s">
        <v>49</v>
      </c>
      <c r="L453" s="10" t="s">
        <v>50</v>
      </c>
    </row>
    <row r="454" spans="1:12" ht="15.75" customHeight="1" x14ac:dyDescent="0.25">
      <c r="A454" s="8" t="s">
        <v>189</v>
      </c>
      <c r="B454" s="10" t="s">
        <v>127</v>
      </c>
      <c r="C454" s="10" t="s">
        <v>121</v>
      </c>
      <c r="D454" s="11">
        <v>0.21</v>
      </c>
      <c r="E454" s="12">
        <v>0.05</v>
      </c>
      <c r="F454" s="9" t="s">
        <v>118</v>
      </c>
      <c r="G454" s="10" t="e">
        <f ca="1">CONCAT('BD-Artículos'!$B454,'BD-Artículos'!$D454)</f>
        <v>#NAME?</v>
      </c>
      <c r="H454" s="10" t="s">
        <v>3</v>
      </c>
      <c r="I454" s="9" t="s">
        <v>120</v>
      </c>
      <c r="J454" s="12">
        <v>2010</v>
      </c>
      <c r="K454" s="15" t="s">
        <v>31</v>
      </c>
      <c r="L454" s="10" t="s">
        <v>50</v>
      </c>
    </row>
    <row r="455" spans="1:12" ht="15.75" customHeight="1" x14ac:dyDescent="0.25">
      <c r="A455" s="8" t="s">
        <v>189</v>
      </c>
      <c r="B455" s="10" t="s">
        <v>127</v>
      </c>
      <c r="C455" s="10" t="s">
        <v>121</v>
      </c>
      <c r="D455" s="11">
        <v>0.14000000000000001</v>
      </c>
      <c r="E455" s="12">
        <v>0.05</v>
      </c>
      <c r="F455" s="9" t="s">
        <v>118</v>
      </c>
      <c r="G455" s="10" t="e">
        <f ca="1">CONCAT('BD-Artículos'!$B455,'BD-Artículos'!$D455)</f>
        <v>#NAME?</v>
      </c>
      <c r="H455" s="10" t="s">
        <v>3</v>
      </c>
      <c r="I455" s="9" t="s">
        <v>120</v>
      </c>
      <c r="J455" s="12">
        <v>2010</v>
      </c>
      <c r="K455" s="15" t="s">
        <v>31</v>
      </c>
      <c r="L455" s="10" t="s">
        <v>50</v>
      </c>
    </row>
    <row r="456" spans="1:12" ht="15.75" customHeight="1" x14ac:dyDescent="0.25">
      <c r="A456" s="8" t="s">
        <v>189</v>
      </c>
      <c r="B456" s="10" t="s">
        <v>127</v>
      </c>
      <c r="C456" s="10" t="s">
        <v>121</v>
      </c>
      <c r="D456" s="11">
        <v>0.08</v>
      </c>
      <c r="E456" s="12">
        <v>0.05</v>
      </c>
      <c r="F456" s="9" t="s">
        <v>118</v>
      </c>
      <c r="G456" s="10" t="e">
        <f ca="1">CONCAT('BD-Artículos'!$B456,'BD-Artículos'!$D456)</f>
        <v>#NAME?</v>
      </c>
      <c r="H456" s="10" t="s">
        <v>3</v>
      </c>
      <c r="I456" s="9" t="s">
        <v>120</v>
      </c>
      <c r="J456" s="12">
        <v>2010</v>
      </c>
      <c r="K456" s="15" t="s">
        <v>60</v>
      </c>
      <c r="L456" s="10" t="s">
        <v>50</v>
      </c>
    </row>
    <row r="457" spans="1:12" ht="15.75" customHeight="1" x14ac:dyDescent="0.25">
      <c r="A457" s="8" t="s">
        <v>189</v>
      </c>
      <c r="B457" s="10" t="s">
        <v>127</v>
      </c>
      <c r="C457" s="10" t="s">
        <v>121</v>
      </c>
      <c r="D457" s="11" t="s">
        <v>242</v>
      </c>
      <c r="E457" s="12">
        <v>0.05</v>
      </c>
      <c r="F457" s="9" t="s">
        <v>118</v>
      </c>
      <c r="G457" s="10" t="e">
        <f ca="1">CONCAT('BD-Artículos'!$B457,'BD-Artículos'!$D457)</f>
        <v>#NAME?</v>
      </c>
      <c r="H457" s="10" t="s">
        <v>3</v>
      </c>
      <c r="I457" s="9" t="s">
        <v>120</v>
      </c>
      <c r="J457" s="12">
        <v>2010</v>
      </c>
      <c r="K457" s="15" t="s">
        <v>124</v>
      </c>
      <c r="L457" s="10" t="s">
        <v>50</v>
      </c>
    </row>
    <row r="458" spans="1:12" ht="15.75" customHeight="1" x14ac:dyDescent="0.25">
      <c r="A458" s="8" t="s">
        <v>189</v>
      </c>
      <c r="B458" s="10" t="s">
        <v>127</v>
      </c>
      <c r="C458" s="10" t="s">
        <v>121</v>
      </c>
      <c r="D458" s="11">
        <v>0.08</v>
      </c>
      <c r="E458" s="12">
        <v>0.05</v>
      </c>
      <c r="F458" s="9" t="s">
        <v>118</v>
      </c>
      <c r="G458" s="10" t="e">
        <f ca="1">CONCAT('BD-Artículos'!$B458,'BD-Artículos'!$D458)</f>
        <v>#NAME?</v>
      </c>
      <c r="H458" s="10" t="s">
        <v>3</v>
      </c>
      <c r="I458" s="9" t="s">
        <v>120</v>
      </c>
      <c r="J458" s="12">
        <v>2011</v>
      </c>
      <c r="K458" s="15" t="s">
        <v>130</v>
      </c>
      <c r="L458" s="10" t="s">
        <v>50</v>
      </c>
    </row>
    <row r="459" spans="1:12" ht="15.75" customHeight="1" x14ac:dyDescent="0.25">
      <c r="A459" s="8" t="s">
        <v>189</v>
      </c>
      <c r="B459" s="10" t="s">
        <v>127</v>
      </c>
      <c r="C459" s="10" t="s">
        <v>121</v>
      </c>
      <c r="D459" s="11">
        <v>0.06</v>
      </c>
      <c r="E459" s="12">
        <v>0.05</v>
      </c>
      <c r="F459" s="9" t="s">
        <v>118</v>
      </c>
      <c r="G459" s="10" t="e">
        <f ca="1">CONCAT('BD-Artículos'!$B459,'BD-Artículos'!$D459)</f>
        <v>#NAME?</v>
      </c>
      <c r="H459" s="10" t="s">
        <v>3</v>
      </c>
      <c r="I459" s="9" t="s">
        <v>120</v>
      </c>
      <c r="J459" s="12">
        <v>2010</v>
      </c>
      <c r="K459" s="15" t="s">
        <v>124</v>
      </c>
      <c r="L459" s="10" t="s">
        <v>50</v>
      </c>
    </row>
    <row r="460" spans="1:12" ht="15.75" customHeight="1" x14ac:dyDescent="0.25">
      <c r="A460" s="8" t="s">
        <v>189</v>
      </c>
      <c r="B460" s="10" t="s">
        <v>127</v>
      </c>
      <c r="C460" s="10" t="s">
        <v>121</v>
      </c>
      <c r="D460" s="11">
        <v>0.06</v>
      </c>
      <c r="E460" s="12">
        <v>0.05</v>
      </c>
      <c r="F460" s="9" t="s">
        <v>118</v>
      </c>
      <c r="G460" s="10" t="e">
        <f ca="1">CONCAT('BD-Artículos'!$B460,'BD-Artículos'!$D460)</f>
        <v>#NAME?</v>
      </c>
      <c r="H460" s="10" t="s">
        <v>3</v>
      </c>
      <c r="I460" s="9" t="s">
        <v>120</v>
      </c>
      <c r="J460" s="12">
        <v>2011</v>
      </c>
      <c r="K460" s="15" t="s">
        <v>60</v>
      </c>
      <c r="L460" s="10" t="s">
        <v>50</v>
      </c>
    </row>
    <row r="461" spans="1:12" ht="15.75" customHeight="1" x14ac:dyDescent="0.25">
      <c r="A461" s="8" t="s">
        <v>189</v>
      </c>
      <c r="B461" s="10" t="s">
        <v>127</v>
      </c>
      <c r="C461" s="10" t="s">
        <v>121</v>
      </c>
      <c r="D461" s="11">
        <v>0.06</v>
      </c>
      <c r="E461" s="12">
        <v>0.05</v>
      </c>
      <c r="F461" s="9" t="s">
        <v>118</v>
      </c>
      <c r="G461" s="10" t="e">
        <f ca="1">CONCAT('BD-Artículos'!$B461,'BD-Artículos'!$D461)</f>
        <v>#NAME?</v>
      </c>
      <c r="H461" s="10" t="s">
        <v>3</v>
      </c>
      <c r="I461" s="9" t="s">
        <v>120</v>
      </c>
      <c r="J461" s="12">
        <v>2011</v>
      </c>
      <c r="K461" s="15" t="s">
        <v>130</v>
      </c>
      <c r="L461" s="10" t="s">
        <v>50</v>
      </c>
    </row>
    <row r="462" spans="1:12" ht="15.75" customHeight="1" x14ac:dyDescent="0.25">
      <c r="A462" s="8" t="s">
        <v>189</v>
      </c>
      <c r="B462" s="10" t="s">
        <v>127</v>
      </c>
      <c r="C462" s="10" t="s">
        <v>121</v>
      </c>
      <c r="D462" s="11">
        <v>0.05</v>
      </c>
      <c r="E462" s="12">
        <v>0.05</v>
      </c>
      <c r="F462" s="9" t="s">
        <v>243</v>
      </c>
      <c r="G462" s="10" t="e">
        <f ca="1">CONCAT('BD-Artículos'!$B462,'BD-Artículos'!$D462)</f>
        <v>#NAME?</v>
      </c>
      <c r="H462" s="10" t="s">
        <v>3</v>
      </c>
      <c r="I462" s="9" t="s">
        <v>120</v>
      </c>
      <c r="J462" s="12">
        <v>2010</v>
      </c>
      <c r="K462" s="15" t="s">
        <v>60</v>
      </c>
      <c r="L462" s="10" t="s">
        <v>50</v>
      </c>
    </row>
    <row r="463" spans="1:12" ht="15.75" customHeight="1" x14ac:dyDescent="0.25">
      <c r="A463" s="8" t="s">
        <v>189</v>
      </c>
      <c r="B463" s="10" t="s">
        <v>127</v>
      </c>
      <c r="C463" s="10" t="s">
        <v>121</v>
      </c>
      <c r="D463" s="11">
        <v>0.05</v>
      </c>
      <c r="E463" s="12">
        <v>0.05</v>
      </c>
      <c r="F463" s="9" t="s">
        <v>118</v>
      </c>
      <c r="G463" s="10" t="e">
        <f ca="1">CONCAT('BD-Artículos'!$B463,'BD-Artículos'!$D463)</f>
        <v>#NAME?</v>
      </c>
      <c r="H463" s="10" t="s">
        <v>3</v>
      </c>
      <c r="I463" s="9" t="s">
        <v>120</v>
      </c>
      <c r="J463" s="12">
        <v>2010</v>
      </c>
      <c r="K463" s="15" t="s">
        <v>60</v>
      </c>
      <c r="L463" s="10" t="s">
        <v>50</v>
      </c>
    </row>
    <row r="464" spans="1:12" ht="15.75" customHeight="1" x14ac:dyDescent="0.25">
      <c r="A464" s="8" t="s">
        <v>189</v>
      </c>
      <c r="B464" s="10" t="s">
        <v>127</v>
      </c>
      <c r="C464" s="10" t="s">
        <v>121</v>
      </c>
      <c r="D464" s="11">
        <v>0.05</v>
      </c>
      <c r="E464" s="12">
        <v>0.05</v>
      </c>
      <c r="F464" s="9" t="s">
        <v>118</v>
      </c>
      <c r="G464" s="10" t="e">
        <f ca="1">CONCAT('BD-Artículos'!$B464,'BD-Artículos'!$D464)</f>
        <v>#NAME?</v>
      </c>
      <c r="H464" s="10" t="s">
        <v>3</v>
      </c>
      <c r="I464" s="9" t="s">
        <v>120</v>
      </c>
      <c r="J464" s="12">
        <v>2010</v>
      </c>
      <c r="K464" s="15" t="s">
        <v>64</v>
      </c>
      <c r="L464" s="10" t="s">
        <v>50</v>
      </c>
    </row>
    <row r="465" spans="1:12" ht="15.75" customHeight="1" x14ac:dyDescent="0.25">
      <c r="A465" s="8" t="s">
        <v>189</v>
      </c>
      <c r="B465" s="10" t="s">
        <v>127</v>
      </c>
      <c r="C465" s="10" t="s">
        <v>121</v>
      </c>
      <c r="D465" s="11">
        <v>0.04</v>
      </c>
      <c r="E465" s="12">
        <v>0.05</v>
      </c>
      <c r="F465" s="9" t="s">
        <v>118</v>
      </c>
      <c r="G465" s="10" t="e">
        <f ca="1">CONCAT('BD-Artículos'!$B465,'BD-Artículos'!$D465)</f>
        <v>#NAME?</v>
      </c>
      <c r="H465" s="10" t="s">
        <v>3</v>
      </c>
      <c r="I465" s="9" t="s">
        <v>120</v>
      </c>
      <c r="J465" s="12">
        <v>2011</v>
      </c>
      <c r="K465" s="15" t="s">
        <v>60</v>
      </c>
      <c r="L465" s="10" t="s">
        <v>50</v>
      </c>
    </row>
    <row r="466" spans="1:12" ht="15.75" customHeight="1" x14ac:dyDescent="0.25">
      <c r="A466" s="8" t="s">
        <v>189</v>
      </c>
      <c r="B466" s="10" t="s">
        <v>127</v>
      </c>
      <c r="C466" s="10" t="s">
        <v>121</v>
      </c>
      <c r="D466" s="11">
        <v>0.03</v>
      </c>
      <c r="E466" s="12">
        <v>0.05</v>
      </c>
      <c r="F466" s="9" t="s">
        <v>118</v>
      </c>
      <c r="G466" s="10" t="e">
        <f ca="1">CONCAT('BD-Artículos'!$B466,'BD-Artículos'!$D466)</f>
        <v>#NAME?</v>
      </c>
      <c r="H466" s="10" t="s">
        <v>3</v>
      </c>
      <c r="I466" s="9" t="s">
        <v>120</v>
      </c>
      <c r="J466" s="12">
        <v>2010</v>
      </c>
      <c r="K466" s="15" t="s">
        <v>124</v>
      </c>
      <c r="L466" s="10" t="s">
        <v>50</v>
      </c>
    </row>
    <row r="467" spans="1:12" ht="15.75" customHeight="1" x14ac:dyDescent="0.25">
      <c r="A467" s="8" t="s">
        <v>189</v>
      </c>
      <c r="B467" s="10" t="s">
        <v>127</v>
      </c>
      <c r="C467" s="10" t="s">
        <v>121</v>
      </c>
      <c r="D467" s="11">
        <v>0.02</v>
      </c>
      <c r="E467" s="12">
        <v>0.05</v>
      </c>
      <c r="F467" s="9" t="s">
        <v>118</v>
      </c>
      <c r="G467" s="10" t="e">
        <f ca="1">CONCAT('BD-Artículos'!$B467,'BD-Artículos'!$D467)</f>
        <v>#NAME?</v>
      </c>
      <c r="H467" s="10" t="s">
        <v>3</v>
      </c>
      <c r="I467" s="9" t="s">
        <v>120</v>
      </c>
      <c r="J467" s="12">
        <v>2009</v>
      </c>
      <c r="K467" s="15" t="s">
        <v>38</v>
      </c>
      <c r="L467" s="10" t="s">
        <v>50</v>
      </c>
    </row>
    <row r="468" spans="1:12" ht="15.75" customHeight="1" x14ac:dyDescent="0.25">
      <c r="A468" s="8" t="s">
        <v>189</v>
      </c>
      <c r="B468" s="10" t="s">
        <v>127</v>
      </c>
      <c r="C468" s="10" t="s">
        <v>121</v>
      </c>
      <c r="D468" s="11">
        <v>0.18736224336031718</v>
      </c>
      <c r="E468" s="12">
        <v>0.05</v>
      </c>
      <c r="F468" s="9" t="s">
        <v>118</v>
      </c>
      <c r="G468" s="10" t="e">
        <f ca="1">CONCAT('BD-Artículos'!$B468,'BD-Artículos'!$D468)</f>
        <v>#NAME?</v>
      </c>
      <c r="H468" s="10" t="s">
        <v>3</v>
      </c>
      <c r="I468" s="9" t="s">
        <v>120</v>
      </c>
      <c r="J468" s="12">
        <v>2012</v>
      </c>
      <c r="K468" s="15" t="s">
        <v>60</v>
      </c>
      <c r="L468" s="10" t="s">
        <v>80</v>
      </c>
    </row>
    <row r="469" spans="1:12" ht="15.75" customHeight="1" x14ac:dyDescent="0.25">
      <c r="A469" s="8" t="s">
        <v>189</v>
      </c>
      <c r="B469" s="10" t="s">
        <v>127</v>
      </c>
      <c r="C469" s="10" t="s">
        <v>121</v>
      </c>
      <c r="D469" s="11">
        <v>0.11173703819678266</v>
      </c>
      <c r="E469" s="12">
        <v>0.05</v>
      </c>
      <c r="F469" s="9" t="s">
        <v>118</v>
      </c>
      <c r="G469" s="10" t="e">
        <f ca="1">CONCAT('BD-Artículos'!$B469,'BD-Artículos'!$D469)</f>
        <v>#NAME?</v>
      </c>
      <c r="H469" s="10" t="s">
        <v>3</v>
      </c>
      <c r="I469" s="9" t="s">
        <v>120</v>
      </c>
      <c r="J469" s="12">
        <v>2012</v>
      </c>
      <c r="K469" s="15" t="s">
        <v>60</v>
      </c>
      <c r="L469" s="10" t="s">
        <v>80</v>
      </c>
    </row>
    <row r="470" spans="1:12" ht="15.75" customHeight="1" x14ac:dyDescent="0.25">
      <c r="A470" s="8" t="s">
        <v>189</v>
      </c>
      <c r="B470" s="10" t="s">
        <v>127</v>
      </c>
      <c r="C470" s="10" t="s">
        <v>121</v>
      </c>
      <c r="D470" s="11">
        <v>0.15</v>
      </c>
      <c r="E470" s="12">
        <v>0.05</v>
      </c>
      <c r="F470" s="9" t="s">
        <v>118</v>
      </c>
      <c r="G470" s="10" t="e">
        <f ca="1">CONCAT('BD-Artículos'!$B470,'BD-Artículos'!$D470)</f>
        <v>#NAME?</v>
      </c>
      <c r="H470" s="10" t="s">
        <v>3</v>
      </c>
      <c r="I470" s="9" t="s">
        <v>120</v>
      </c>
      <c r="J470" s="12">
        <v>2012</v>
      </c>
      <c r="K470" s="15" t="s">
        <v>103</v>
      </c>
      <c r="L470" s="10" t="s">
        <v>84</v>
      </c>
    </row>
    <row r="471" spans="1:12" ht="15.75" customHeight="1" x14ac:dyDescent="0.25">
      <c r="A471" s="8" t="s">
        <v>189</v>
      </c>
      <c r="B471" s="10" t="s">
        <v>127</v>
      </c>
      <c r="C471" s="10" t="s">
        <v>121</v>
      </c>
      <c r="D471" s="11">
        <v>9.5018318533599835E-2</v>
      </c>
      <c r="E471" s="12">
        <v>0.05</v>
      </c>
      <c r="F471" s="9" t="s">
        <v>118</v>
      </c>
      <c r="G471" s="10" t="e">
        <f ca="1">CONCAT('BD-Artículos'!$B471,'BD-Artículos'!$D471)</f>
        <v>#NAME?</v>
      </c>
      <c r="H471" s="10" t="s">
        <v>3</v>
      </c>
      <c r="I471" s="9" t="s">
        <v>120</v>
      </c>
      <c r="J471" s="12">
        <v>2012</v>
      </c>
      <c r="K471" s="15" t="s">
        <v>60</v>
      </c>
      <c r="L471" s="10" t="s">
        <v>86</v>
      </c>
    </row>
    <row r="472" spans="1:12" ht="15.75" customHeight="1" x14ac:dyDescent="0.25">
      <c r="A472" s="8" t="s">
        <v>189</v>
      </c>
      <c r="B472" s="10" t="s">
        <v>127</v>
      </c>
      <c r="C472" s="10" t="s">
        <v>121</v>
      </c>
      <c r="D472" s="11">
        <v>7.0000000000000007E-2</v>
      </c>
      <c r="E472" s="12">
        <v>0.05</v>
      </c>
      <c r="F472" s="9" t="s">
        <v>118</v>
      </c>
      <c r="G472" s="10" t="e">
        <f ca="1">CONCAT('BD-Artículos'!$B472,'BD-Artículos'!$D472)</f>
        <v>#NAME?</v>
      </c>
      <c r="H472" s="10" t="s">
        <v>3</v>
      </c>
      <c r="I472" s="9" t="s">
        <v>120</v>
      </c>
      <c r="J472" s="12">
        <v>2012</v>
      </c>
      <c r="K472" s="15" t="s">
        <v>27</v>
      </c>
      <c r="L472" s="10" t="s">
        <v>86</v>
      </c>
    </row>
    <row r="473" spans="1:12" ht="15.75" customHeight="1" x14ac:dyDescent="0.25">
      <c r="A473" s="8" t="s">
        <v>189</v>
      </c>
      <c r="B473" s="10" t="s">
        <v>127</v>
      </c>
      <c r="C473" s="10" t="s">
        <v>121</v>
      </c>
      <c r="D473" s="11">
        <v>7.0000000000000007E-2</v>
      </c>
      <c r="E473" s="12">
        <v>0.05</v>
      </c>
      <c r="F473" s="9" t="s">
        <v>118</v>
      </c>
      <c r="G473" s="10" t="e">
        <f ca="1">CONCAT('BD-Artículos'!$B473,'BD-Artículos'!$D473)</f>
        <v>#NAME?</v>
      </c>
      <c r="H473" s="10" t="s">
        <v>3</v>
      </c>
      <c r="I473" s="9" t="s">
        <v>120</v>
      </c>
      <c r="J473" s="12">
        <v>2012</v>
      </c>
      <c r="K473" s="15" t="s">
        <v>79</v>
      </c>
      <c r="L473" s="10" t="s">
        <v>86</v>
      </c>
    </row>
    <row r="474" spans="1:12" ht="15.75" customHeight="1" x14ac:dyDescent="0.25">
      <c r="A474" s="8" t="s">
        <v>189</v>
      </c>
      <c r="B474" s="10" t="s">
        <v>127</v>
      </c>
      <c r="C474" s="10" t="s">
        <v>121</v>
      </c>
      <c r="D474" s="11">
        <v>0.04</v>
      </c>
      <c r="E474" s="12">
        <v>0.05</v>
      </c>
      <c r="F474" s="9" t="s">
        <v>118</v>
      </c>
      <c r="G474" s="10" t="e">
        <f ca="1">CONCAT('BD-Artículos'!$B474,'BD-Artículos'!$D474)</f>
        <v>#NAME?</v>
      </c>
      <c r="H474" s="10" t="s">
        <v>3</v>
      </c>
      <c r="I474" s="9" t="s">
        <v>120</v>
      </c>
      <c r="J474" s="12">
        <v>2012</v>
      </c>
      <c r="K474" s="15" t="s">
        <v>60</v>
      </c>
      <c r="L474" s="10" t="s">
        <v>86</v>
      </c>
    </row>
    <row r="475" spans="1:12" ht="15.75" customHeight="1" x14ac:dyDescent="0.25">
      <c r="A475" s="8" t="s">
        <v>189</v>
      </c>
      <c r="B475" s="10" t="s">
        <v>127</v>
      </c>
      <c r="C475" s="10" t="s">
        <v>121</v>
      </c>
      <c r="D475" s="11">
        <v>0.16</v>
      </c>
      <c r="E475" s="12">
        <v>0.05</v>
      </c>
      <c r="F475" s="10" t="s">
        <v>140</v>
      </c>
      <c r="G475" s="10" t="e">
        <f ca="1">CONCAT('BD-Artículos'!$B475,'BD-Artículos'!$D475)</f>
        <v>#NAME?</v>
      </c>
      <c r="H475" s="10" t="s">
        <v>3</v>
      </c>
      <c r="I475" s="10" t="s">
        <v>24</v>
      </c>
      <c r="J475" s="12">
        <v>2016</v>
      </c>
      <c r="K475" s="12" t="s">
        <v>79</v>
      </c>
      <c r="L475" s="10" t="s">
        <v>141</v>
      </c>
    </row>
    <row r="476" spans="1:12" ht="15.75" customHeight="1" x14ac:dyDescent="0.25">
      <c r="A476" s="8" t="s">
        <v>190</v>
      </c>
      <c r="B476" s="29" t="s">
        <v>128</v>
      </c>
      <c r="C476" s="10" t="s">
        <v>121</v>
      </c>
      <c r="D476" s="30">
        <v>0.1</v>
      </c>
      <c r="E476" s="12" t="s">
        <v>24</v>
      </c>
      <c r="F476" s="9" t="s">
        <v>169</v>
      </c>
      <c r="G476" s="10" t="e">
        <f ca="1">CONCAT('BD-Artículos'!$B476,'BD-Artículos'!$D476)</f>
        <v>#NAME?</v>
      </c>
      <c r="H476" s="9" t="s">
        <v>1</v>
      </c>
      <c r="I476" s="10" t="s">
        <v>167</v>
      </c>
      <c r="J476" s="22">
        <v>2007</v>
      </c>
      <c r="K476" s="12" t="s">
        <v>79</v>
      </c>
      <c r="L476" s="14" t="s">
        <v>168</v>
      </c>
    </row>
    <row r="477" spans="1:12" ht="15.75" customHeight="1" x14ac:dyDescent="0.25">
      <c r="A477" s="8" t="s">
        <v>190</v>
      </c>
      <c r="B477" s="29" t="s">
        <v>128</v>
      </c>
      <c r="C477" s="10" t="s">
        <v>121</v>
      </c>
      <c r="D477" s="30">
        <v>0.04</v>
      </c>
      <c r="E477" s="12" t="s">
        <v>24</v>
      </c>
      <c r="F477" s="31" t="s">
        <v>224</v>
      </c>
      <c r="G477" s="10" t="e">
        <f ca="1">CONCAT('BD-Artículos'!$B477,'BD-Artículos'!$D477)</f>
        <v>#NAME?</v>
      </c>
      <c r="H477" s="9" t="s">
        <v>1</v>
      </c>
      <c r="I477" s="10" t="s">
        <v>167</v>
      </c>
      <c r="J477" s="22">
        <v>2009</v>
      </c>
      <c r="K477" s="12" t="s">
        <v>79</v>
      </c>
      <c r="L477" s="14" t="s">
        <v>168</v>
      </c>
    </row>
    <row r="478" spans="1:12" ht="15.75" customHeight="1" x14ac:dyDescent="0.25">
      <c r="A478" s="8" t="s">
        <v>190</v>
      </c>
      <c r="B478" s="29" t="s">
        <v>128</v>
      </c>
      <c r="C478" s="10" t="s">
        <v>121</v>
      </c>
      <c r="D478" s="30">
        <v>3.5999999999999997E-2</v>
      </c>
      <c r="E478" s="12" t="s">
        <v>24</v>
      </c>
      <c r="F478" s="31" t="s">
        <v>166</v>
      </c>
      <c r="G478" s="10" t="e">
        <f ca="1">CONCAT('BD-Artículos'!$B478,'BD-Artículos'!$D478)</f>
        <v>#NAME?</v>
      </c>
      <c r="H478" s="9" t="s">
        <v>1</v>
      </c>
      <c r="I478" s="10" t="s">
        <v>167</v>
      </c>
      <c r="J478" s="22">
        <v>2009</v>
      </c>
      <c r="K478" s="12" t="s">
        <v>79</v>
      </c>
      <c r="L478" s="14" t="s">
        <v>168</v>
      </c>
    </row>
    <row r="479" spans="1:12" ht="15.75" customHeight="1" x14ac:dyDescent="0.25">
      <c r="A479" s="8" t="s">
        <v>190</v>
      </c>
      <c r="B479" s="29" t="s">
        <v>128</v>
      </c>
      <c r="C479" s="10" t="s">
        <v>121</v>
      </c>
      <c r="D479" s="30">
        <v>2.8000000000000001E-2</v>
      </c>
      <c r="E479" s="12" t="s">
        <v>24</v>
      </c>
      <c r="F479" s="31" t="s">
        <v>236</v>
      </c>
      <c r="G479" s="10" t="e">
        <f ca="1">CONCAT('BD-Artículos'!$B479,'BD-Artículos'!$D479)</f>
        <v>#NAME?</v>
      </c>
      <c r="H479" s="9" t="s">
        <v>1</v>
      </c>
      <c r="I479" s="10" t="s">
        <v>167</v>
      </c>
      <c r="J479" s="22">
        <v>2009</v>
      </c>
      <c r="K479" s="12" t="s">
        <v>79</v>
      </c>
      <c r="L479" s="14" t="s">
        <v>168</v>
      </c>
    </row>
    <row r="480" spans="1:12" ht="15.75" customHeight="1" x14ac:dyDescent="0.25">
      <c r="A480" s="8" t="s">
        <v>190</v>
      </c>
      <c r="B480" s="29" t="s">
        <v>128</v>
      </c>
      <c r="C480" s="10" t="s">
        <v>121</v>
      </c>
      <c r="D480" s="30">
        <v>0.02</v>
      </c>
      <c r="E480" s="12" t="s">
        <v>24</v>
      </c>
      <c r="F480" s="31" t="s">
        <v>222</v>
      </c>
      <c r="G480" s="10" t="e">
        <f ca="1">CONCAT('BD-Artículos'!$B480,'BD-Artículos'!$D480)</f>
        <v>#NAME?</v>
      </c>
      <c r="H480" s="9" t="s">
        <v>1</v>
      </c>
      <c r="I480" s="10" t="s">
        <v>167</v>
      </c>
      <c r="J480" s="22">
        <v>2009</v>
      </c>
      <c r="K480" s="12" t="s">
        <v>79</v>
      </c>
      <c r="L480" s="14" t="s">
        <v>168</v>
      </c>
    </row>
    <row r="481" spans="1:12" ht="15.75" customHeight="1" x14ac:dyDescent="0.25">
      <c r="A481" s="8" t="s">
        <v>190</v>
      </c>
      <c r="B481" s="10" t="s">
        <v>128</v>
      </c>
      <c r="C481" s="10" t="s">
        <v>121</v>
      </c>
      <c r="D481" s="11">
        <v>0.21</v>
      </c>
      <c r="E481" s="12">
        <v>0.05</v>
      </c>
      <c r="F481" s="9" t="s">
        <v>47</v>
      </c>
      <c r="G481" s="10" t="e">
        <f ca="1">CONCAT('BD-Artículos'!$B481,'BD-Artículos'!$D481)</f>
        <v>#NAME?</v>
      </c>
      <c r="H481" s="10" t="s">
        <v>3</v>
      </c>
      <c r="I481" s="9" t="s">
        <v>48</v>
      </c>
      <c r="J481" s="12">
        <v>2012</v>
      </c>
      <c r="K481" s="15" t="s">
        <v>49</v>
      </c>
      <c r="L481" s="10" t="s">
        <v>50</v>
      </c>
    </row>
    <row r="482" spans="1:12" ht="15.75" customHeight="1" x14ac:dyDescent="0.25">
      <c r="A482" s="8" t="s">
        <v>190</v>
      </c>
      <c r="B482" s="10" t="s">
        <v>128</v>
      </c>
      <c r="C482" s="10" t="s">
        <v>121</v>
      </c>
      <c r="D482" s="11">
        <v>0.04</v>
      </c>
      <c r="E482" s="12">
        <v>0.05</v>
      </c>
      <c r="F482" s="9" t="s">
        <v>47</v>
      </c>
      <c r="G482" s="10" t="e">
        <f ca="1">CONCAT('BD-Artículos'!$B482,'BD-Artículos'!$D482)</f>
        <v>#NAME?</v>
      </c>
      <c r="H482" s="10" t="s">
        <v>3</v>
      </c>
      <c r="I482" s="9" t="s">
        <v>48</v>
      </c>
      <c r="J482" s="12">
        <v>2010</v>
      </c>
      <c r="K482" s="15" t="s">
        <v>124</v>
      </c>
      <c r="L482" s="10" t="s">
        <v>50</v>
      </c>
    </row>
    <row r="483" spans="1:12" ht="15.75" customHeight="1" x14ac:dyDescent="0.25">
      <c r="A483" s="8" t="s">
        <v>190</v>
      </c>
      <c r="B483" s="10" t="s">
        <v>128</v>
      </c>
      <c r="C483" s="10" t="s">
        <v>121</v>
      </c>
      <c r="D483" s="11">
        <v>0.18</v>
      </c>
      <c r="E483" s="12">
        <v>0.05</v>
      </c>
      <c r="F483" s="9" t="s">
        <v>53</v>
      </c>
      <c r="G483" s="10" t="e">
        <f ca="1">CONCAT('BD-Artículos'!$B483,'BD-Artículos'!$D483)</f>
        <v>#NAME?</v>
      </c>
      <c r="H483" s="10" t="s">
        <v>3</v>
      </c>
      <c r="I483" s="9" t="s">
        <v>48</v>
      </c>
      <c r="J483" s="12">
        <v>2011</v>
      </c>
      <c r="K483" s="15" t="s">
        <v>27</v>
      </c>
      <c r="L483" s="10" t="s">
        <v>86</v>
      </c>
    </row>
    <row r="484" spans="1:12" ht="15.75" customHeight="1" x14ac:dyDescent="0.25">
      <c r="A484" s="8" t="s">
        <v>190</v>
      </c>
      <c r="B484" s="10" t="s">
        <v>128</v>
      </c>
      <c r="C484" s="10" t="s">
        <v>121</v>
      </c>
      <c r="D484" s="11">
        <v>0.18</v>
      </c>
      <c r="E484" s="12" t="s">
        <v>24</v>
      </c>
      <c r="F484" s="9" t="s">
        <v>113</v>
      </c>
      <c r="G484" s="10" t="e">
        <f ca="1">CONCAT('BD-Artículos'!$B484,'BD-Artículos'!$D484)</f>
        <v>#NAME?</v>
      </c>
      <c r="H484" s="10" t="s">
        <v>3</v>
      </c>
      <c r="I484" s="9" t="s">
        <v>48</v>
      </c>
      <c r="J484" s="12">
        <v>2012</v>
      </c>
      <c r="K484" s="12" t="s">
        <v>113</v>
      </c>
      <c r="L484" s="14" t="s">
        <v>154</v>
      </c>
    </row>
    <row r="485" spans="1:12" ht="15.75" customHeight="1" x14ac:dyDescent="0.25">
      <c r="A485" s="8" t="s">
        <v>190</v>
      </c>
      <c r="B485" s="10" t="s">
        <v>128</v>
      </c>
      <c r="C485" s="10" t="s">
        <v>121</v>
      </c>
      <c r="D485" s="11">
        <v>0.04</v>
      </c>
      <c r="E485" s="12">
        <v>0.02</v>
      </c>
      <c r="F485" s="9" t="s">
        <v>55</v>
      </c>
      <c r="G485" s="10" t="e">
        <f ca="1">CONCAT('BD-Artículos'!$B485,'BD-Artículos'!$D485)</f>
        <v>#NAME?</v>
      </c>
      <c r="H485" s="10" t="s">
        <v>3</v>
      </c>
      <c r="I485" s="16" t="s">
        <v>56</v>
      </c>
      <c r="J485" s="12">
        <v>2012</v>
      </c>
      <c r="K485" s="12" t="s">
        <v>38</v>
      </c>
      <c r="L485" s="10" t="s">
        <v>50</v>
      </c>
    </row>
    <row r="486" spans="1:12" ht="15.75" customHeight="1" x14ac:dyDescent="0.25">
      <c r="A486" s="8" t="s">
        <v>190</v>
      </c>
      <c r="B486" s="10" t="s">
        <v>128</v>
      </c>
      <c r="C486" s="10" t="s">
        <v>121</v>
      </c>
      <c r="D486" s="11">
        <v>0.04</v>
      </c>
      <c r="E486" s="12">
        <v>0.02</v>
      </c>
      <c r="F486" s="9" t="s">
        <v>244</v>
      </c>
      <c r="G486" s="10" t="e">
        <f ca="1">CONCAT('BD-Artículos'!$B486,'BD-Artículos'!$D486)</f>
        <v>#NAME?</v>
      </c>
      <c r="H486" s="10" t="s">
        <v>3</v>
      </c>
      <c r="I486" s="16" t="s">
        <v>56</v>
      </c>
      <c r="J486" s="12">
        <v>2012</v>
      </c>
      <c r="K486" s="12" t="s">
        <v>38</v>
      </c>
      <c r="L486" s="10" t="s">
        <v>50</v>
      </c>
    </row>
    <row r="487" spans="1:12" ht="15.75" customHeight="1" x14ac:dyDescent="0.25">
      <c r="A487" s="8" t="s">
        <v>190</v>
      </c>
      <c r="B487" s="10" t="s">
        <v>128</v>
      </c>
      <c r="C487" s="10" t="s">
        <v>121</v>
      </c>
      <c r="D487" s="11">
        <v>0.11</v>
      </c>
      <c r="E487" s="12">
        <v>0.05</v>
      </c>
      <c r="F487" s="9" t="s">
        <v>59</v>
      </c>
      <c r="G487" s="10" t="e">
        <f ca="1">CONCAT('BD-Artículos'!$B487,'BD-Artículos'!$D487)</f>
        <v>#NAME?</v>
      </c>
      <c r="H487" s="10" t="s">
        <v>3</v>
      </c>
      <c r="I487" s="16" t="s">
        <v>56</v>
      </c>
      <c r="J487" s="12">
        <v>2011</v>
      </c>
      <c r="K487" s="15" t="s">
        <v>31</v>
      </c>
      <c r="L487" s="10" t="s">
        <v>50</v>
      </c>
    </row>
    <row r="488" spans="1:12" ht="15.75" customHeight="1" x14ac:dyDescent="0.25">
      <c r="A488" s="8" t="s">
        <v>190</v>
      </c>
      <c r="B488" s="10" t="s">
        <v>128</v>
      </c>
      <c r="C488" s="10" t="s">
        <v>121</v>
      </c>
      <c r="D488" s="11">
        <v>0.09</v>
      </c>
      <c r="E488" s="12">
        <v>0.05</v>
      </c>
      <c r="F488" s="9" t="s">
        <v>62</v>
      </c>
      <c r="G488" s="10" t="e">
        <f ca="1">CONCAT('BD-Artículos'!$B488,'BD-Artículos'!$D488)</f>
        <v>#NAME?</v>
      </c>
      <c r="H488" s="10" t="s">
        <v>3</v>
      </c>
      <c r="I488" s="16" t="s">
        <v>56</v>
      </c>
      <c r="J488" s="12">
        <v>2010</v>
      </c>
      <c r="K488" s="15" t="s">
        <v>64</v>
      </c>
      <c r="L488" s="10" t="s">
        <v>50</v>
      </c>
    </row>
    <row r="489" spans="1:12" ht="15.75" customHeight="1" x14ac:dyDescent="0.25">
      <c r="A489" s="8" t="s">
        <v>190</v>
      </c>
      <c r="B489" s="10" t="s">
        <v>128</v>
      </c>
      <c r="C489" s="10" t="s">
        <v>121</v>
      </c>
      <c r="D489" s="11">
        <v>0.09</v>
      </c>
      <c r="E489" s="12">
        <v>0.05</v>
      </c>
      <c r="F489" s="9" t="s">
        <v>62</v>
      </c>
      <c r="G489" s="10" t="e">
        <f ca="1">CONCAT('BD-Artículos'!$B489,'BD-Artículos'!$D489)</f>
        <v>#NAME?</v>
      </c>
      <c r="H489" s="10" t="s">
        <v>3</v>
      </c>
      <c r="I489" s="16" t="s">
        <v>56</v>
      </c>
      <c r="J489" s="12">
        <v>2011</v>
      </c>
      <c r="K489" s="15" t="s">
        <v>31</v>
      </c>
      <c r="L489" s="10" t="s">
        <v>50</v>
      </c>
    </row>
    <row r="490" spans="1:12" ht="15.75" customHeight="1" x14ac:dyDescent="0.25">
      <c r="A490" s="8" t="s">
        <v>190</v>
      </c>
      <c r="B490" s="10" t="s">
        <v>128</v>
      </c>
      <c r="C490" s="10" t="s">
        <v>121</v>
      </c>
      <c r="D490" s="11">
        <v>0.06</v>
      </c>
      <c r="E490" s="12">
        <v>0.02</v>
      </c>
      <c r="F490" s="9" t="s">
        <v>76</v>
      </c>
      <c r="G490" s="10" t="e">
        <f ca="1">CONCAT('BD-Artículos'!$B490,'BD-Artículos'!$D490)</f>
        <v>#NAME?</v>
      </c>
      <c r="H490" s="10" t="s">
        <v>3</v>
      </c>
      <c r="I490" s="9" t="s">
        <v>26</v>
      </c>
      <c r="J490" s="12">
        <v>2012</v>
      </c>
      <c r="K490" s="12" t="s">
        <v>38</v>
      </c>
      <c r="L490" s="10" t="s">
        <v>50</v>
      </c>
    </row>
    <row r="491" spans="1:12" ht="15.75" customHeight="1" x14ac:dyDescent="0.25">
      <c r="A491" s="8" t="s">
        <v>190</v>
      </c>
      <c r="B491" s="10" t="s">
        <v>128</v>
      </c>
      <c r="C491" s="10" t="s">
        <v>121</v>
      </c>
      <c r="D491" s="11">
        <v>0.02</v>
      </c>
      <c r="E491" s="12">
        <v>0.02</v>
      </c>
      <c r="F491" s="9" t="s">
        <v>78</v>
      </c>
      <c r="G491" s="10" t="e">
        <f ca="1">CONCAT('BD-Artículos'!$B491,'BD-Artículos'!$D491)</f>
        <v>#NAME?</v>
      </c>
      <c r="H491" s="10" t="s">
        <v>3</v>
      </c>
      <c r="I491" s="9" t="s">
        <v>26</v>
      </c>
      <c r="J491" s="12">
        <v>2012</v>
      </c>
      <c r="K491" s="15" t="s">
        <v>79</v>
      </c>
      <c r="L491" s="10" t="s">
        <v>80</v>
      </c>
    </row>
    <row r="492" spans="1:12" ht="15.75" customHeight="1" x14ac:dyDescent="0.25">
      <c r="A492" s="8" t="s">
        <v>190</v>
      </c>
      <c r="B492" s="10" t="s">
        <v>128</v>
      </c>
      <c r="C492" s="10" t="s">
        <v>121</v>
      </c>
      <c r="D492" s="11">
        <v>0.09</v>
      </c>
      <c r="E492" s="12">
        <v>0.02</v>
      </c>
      <c r="F492" s="9" t="s">
        <v>83</v>
      </c>
      <c r="G492" s="10" t="e">
        <f ca="1">CONCAT('BD-Artículos'!$B492,'BD-Artículos'!$D492)</f>
        <v>#NAME?</v>
      </c>
      <c r="H492" s="10" t="s">
        <v>3</v>
      </c>
      <c r="I492" s="9" t="s">
        <v>26</v>
      </c>
      <c r="J492" s="12">
        <v>2012</v>
      </c>
      <c r="K492" s="12" t="s">
        <v>38</v>
      </c>
      <c r="L492" s="10" t="s">
        <v>84</v>
      </c>
    </row>
    <row r="493" spans="1:12" ht="15.75" customHeight="1" x14ac:dyDescent="0.25">
      <c r="A493" s="8" t="s">
        <v>190</v>
      </c>
      <c r="B493" s="10" t="s">
        <v>128</v>
      </c>
      <c r="C493" s="10" t="s">
        <v>121</v>
      </c>
      <c r="D493" s="11">
        <v>0.02</v>
      </c>
      <c r="E493" s="12">
        <v>0.02</v>
      </c>
      <c r="F493" s="9" t="s">
        <v>83</v>
      </c>
      <c r="G493" s="10" t="e">
        <f ca="1">CONCAT('BD-Artículos'!$B493,'BD-Artículos'!$D493)</f>
        <v>#NAME?</v>
      </c>
      <c r="H493" s="10" t="s">
        <v>3</v>
      </c>
      <c r="I493" s="9" t="s">
        <v>26</v>
      </c>
      <c r="J493" s="12">
        <v>2012</v>
      </c>
      <c r="K493" s="15" t="s">
        <v>79</v>
      </c>
      <c r="L493" s="10" t="s">
        <v>86</v>
      </c>
    </row>
    <row r="494" spans="1:12" ht="15.75" customHeight="1" x14ac:dyDescent="0.25">
      <c r="A494" s="8" t="s">
        <v>190</v>
      </c>
      <c r="B494" s="10" t="s">
        <v>128</v>
      </c>
      <c r="C494" s="10" t="s">
        <v>121</v>
      </c>
      <c r="D494" s="11">
        <v>0.02</v>
      </c>
      <c r="E494" s="12">
        <v>0.02</v>
      </c>
      <c r="F494" s="9" t="s">
        <v>83</v>
      </c>
      <c r="G494" s="10" t="e">
        <f ca="1">CONCAT('BD-Artículos'!$B494,'BD-Artículos'!$D494)</f>
        <v>#NAME?</v>
      </c>
      <c r="H494" s="10" t="s">
        <v>3</v>
      </c>
      <c r="I494" s="9" t="s">
        <v>26</v>
      </c>
      <c r="J494" s="12">
        <v>2012</v>
      </c>
      <c r="K494" s="15" t="s">
        <v>79</v>
      </c>
      <c r="L494" s="10" t="s">
        <v>86</v>
      </c>
    </row>
    <row r="495" spans="1:12" ht="15.75" customHeight="1" x14ac:dyDescent="0.25">
      <c r="A495" s="8" t="s">
        <v>190</v>
      </c>
      <c r="B495" s="10" t="s">
        <v>128</v>
      </c>
      <c r="C495" s="10" t="s">
        <v>121</v>
      </c>
      <c r="D495" s="11">
        <v>0.09</v>
      </c>
      <c r="E495" s="12">
        <v>0.05</v>
      </c>
      <c r="F495" s="9" t="s">
        <v>76</v>
      </c>
      <c r="G495" s="10" t="e">
        <f ca="1">CONCAT('BD-Artículos'!$B495,'BD-Artículos'!$D495)</f>
        <v>#NAME?</v>
      </c>
      <c r="H495" s="10" t="s">
        <v>3</v>
      </c>
      <c r="I495" s="9" t="s">
        <v>26</v>
      </c>
      <c r="J495" s="12">
        <v>2010</v>
      </c>
      <c r="K495" s="15" t="s">
        <v>31</v>
      </c>
      <c r="L495" s="10" t="s">
        <v>50</v>
      </c>
    </row>
    <row r="496" spans="1:12" ht="15.75" customHeight="1" x14ac:dyDescent="0.25">
      <c r="A496" s="8" t="s">
        <v>190</v>
      </c>
      <c r="B496" s="10" t="s">
        <v>128</v>
      </c>
      <c r="C496" s="10" t="s">
        <v>121</v>
      </c>
      <c r="D496" s="11">
        <v>0.05</v>
      </c>
      <c r="E496" s="12">
        <v>0.05</v>
      </c>
      <c r="F496" s="9" t="s">
        <v>83</v>
      </c>
      <c r="G496" s="10" t="e">
        <f ca="1">CONCAT('BD-Artículos'!$B496,'BD-Artículos'!$D496)</f>
        <v>#NAME?</v>
      </c>
      <c r="H496" s="10" t="s">
        <v>3</v>
      </c>
      <c r="I496" s="9" t="s">
        <v>26</v>
      </c>
      <c r="J496" s="12">
        <v>2010</v>
      </c>
      <c r="K496" s="15" t="s">
        <v>60</v>
      </c>
      <c r="L496" s="10" t="s">
        <v>50</v>
      </c>
    </row>
    <row r="497" spans="1:12" ht="15.75" customHeight="1" x14ac:dyDescent="0.25">
      <c r="A497" s="8" t="s">
        <v>190</v>
      </c>
      <c r="B497" s="10" t="s">
        <v>128</v>
      </c>
      <c r="C497" s="10" t="s">
        <v>121</v>
      </c>
      <c r="D497" s="11">
        <v>0.1</v>
      </c>
      <c r="E497" s="12">
        <v>0.05</v>
      </c>
      <c r="F497" s="9" t="s">
        <v>78</v>
      </c>
      <c r="G497" s="10" t="e">
        <f ca="1">CONCAT('BD-Artículos'!$B497,'BD-Artículos'!$D497)</f>
        <v>#NAME?</v>
      </c>
      <c r="H497" s="10" t="s">
        <v>3</v>
      </c>
      <c r="I497" s="9" t="s">
        <v>26</v>
      </c>
      <c r="J497" s="12">
        <v>2012</v>
      </c>
      <c r="K497" s="15" t="s">
        <v>79</v>
      </c>
      <c r="L497" s="10" t="s">
        <v>80</v>
      </c>
    </row>
    <row r="498" spans="1:12" ht="15.75" customHeight="1" x14ac:dyDescent="0.25">
      <c r="A498" s="8" t="s">
        <v>190</v>
      </c>
      <c r="B498" s="10" t="s">
        <v>128</v>
      </c>
      <c r="C498" s="10" t="s">
        <v>121</v>
      </c>
      <c r="D498" s="11">
        <v>0.17</v>
      </c>
      <c r="E498" s="12">
        <v>0.05</v>
      </c>
      <c r="F498" s="9" t="s">
        <v>78</v>
      </c>
      <c r="G498" s="10" t="e">
        <f ca="1">CONCAT('BD-Artículos'!$B498,'BD-Artículos'!$D498)</f>
        <v>#NAME?</v>
      </c>
      <c r="H498" s="10" t="s">
        <v>3</v>
      </c>
      <c r="I498" s="9" t="s">
        <v>26</v>
      </c>
      <c r="J498" s="12">
        <v>2011</v>
      </c>
      <c r="K498" s="15" t="s">
        <v>31</v>
      </c>
      <c r="L498" s="10" t="s">
        <v>84</v>
      </c>
    </row>
    <row r="499" spans="1:12" ht="15.75" customHeight="1" x14ac:dyDescent="0.25">
      <c r="A499" s="8" t="s">
        <v>190</v>
      </c>
      <c r="B499" s="10" t="s">
        <v>128</v>
      </c>
      <c r="C499" s="10" t="s">
        <v>121</v>
      </c>
      <c r="D499" s="11">
        <v>0.16</v>
      </c>
      <c r="E499" s="12">
        <v>0.05</v>
      </c>
      <c r="F499" s="9" t="s">
        <v>83</v>
      </c>
      <c r="G499" s="10" t="e">
        <f ca="1">CONCAT('BD-Artículos'!$B499,'BD-Artículos'!$D499)</f>
        <v>#NAME?</v>
      </c>
      <c r="H499" s="10" t="s">
        <v>3</v>
      </c>
      <c r="I499" s="9" t="s">
        <v>26</v>
      </c>
      <c r="J499" s="12">
        <v>2011</v>
      </c>
      <c r="K499" s="15" t="s">
        <v>31</v>
      </c>
      <c r="L499" s="10" t="s">
        <v>84</v>
      </c>
    </row>
    <row r="500" spans="1:12" ht="15.75" customHeight="1" x14ac:dyDescent="0.25">
      <c r="A500" s="8" t="s">
        <v>190</v>
      </c>
      <c r="B500" s="10" t="s">
        <v>128</v>
      </c>
      <c r="C500" s="10" t="s">
        <v>121</v>
      </c>
      <c r="D500" s="11">
        <v>0.12</v>
      </c>
      <c r="E500" s="12">
        <v>0.05</v>
      </c>
      <c r="F500" s="9" t="s">
        <v>83</v>
      </c>
      <c r="G500" s="10" t="e">
        <f ca="1">CONCAT('BD-Artículos'!$B500,'BD-Artículos'!$D500)</f>
        <v>#NAME?</v>
      </c>
      <c r="H500" s="10" t="s">
        <v>3</v>
      </c>
      <c r="I500" s="9" t="s">
        <v>26</v>
      </c>
      <c r="J500" s="12">
        <v>2011</v>
      </c>
      <c r="K500" s="15" t="s">
        <v>69</v>
      </c>
      <c r="L500" s="10" t="s">
        <v>84</v>
      </c>
    </row>
    <row r="501" spans="1:12" ht="15.75" customHeight="1" x14ac:dyDescent="0.25">
      <c r="A501" s="8" t="s">
        <v>190</v>
      </c>
      <c r="B501" s="10" t="s">
        <v>128</v>
      </c>
      <c r="C501" s="10" t="s">
        <v>121</v>
      </c>
      <c r="D501" s="11">
        <v>0.11</v>
      </c>
      <c r="E501" s="12">
        <v>0.05</v>
      </c>
      <c r="F501" s="9" t="s">
        <v>83</v>
      </c>
      <c r="G501" s="10" t="e">
        <f ca="1">CONCAT('BD-Artículos'!$B501,'BD-Artículos'!$D501)</f>
        <v>#NAME?</v>
      </c>
      <c r="H501" s="10" t="s">
        <v>3</v>
      </c>
      <c r="I501" s="9" t="s">
        <v>26</v>
      </c>
      <c r="J501" s="12">
        <v>2012</v>
      </c>
      <c r="K501" s="15" t="s">
        <v>64</v>
      </c>
      <c r="L501" s="10" t="s">
        <v>84</v>
      </c>
    </row>
    <row r="502" spans="1:12" ht="15.75" customHeight="1" x14ac:dyDescent="0.25">
      <c r="A502" s="8" t="s">
        <v>190</v>
      </c>
      <c r="B502" s="10" t="s">
        <v>128</v>
      </c>
      <c r="C502" s="10" t="s">
        <v>121</v>
      </c>
      <c r="D502" s="11">
        <v>0.05</v>
      </c>
      <c r="E502" s="12">
        <v>0.05</v>
      </c>
      <c r="F502" s="9" t="s">
        <v>78</v>
      </c>
      <c r="G502" s="10" t="e">
        <f ca="1">CONCAT('BD-Artículos'!$B502,'BD-Artículos'!$D502)</f>
        <v>#NAME?</v>
      </c>
      <c r="H502" s="10" t="s">
        <v>3</v>
      </c>
      <c r="I502" s="9" t="s">
        <v>26</v>
      </c>
      <c r="J502" s="12">
        <v>2012</v>
      </c>
      <c r="K502" s="15" t="s">
        <v>103</v>
      </c>
      <c r="L502" s="10" t="s">
        <v>84</v>
      </c>
    </row>
    <row r="503" spans="1:12" ht="15.75" customHeight="1" x14ac:dyDescent="0.25">
      <c r="A503" s="8" t="s">
        <v>190</v>
      </c>
      <c r="B503" s="10" t="s">
        <v>128</v>
      </c>
      <c r="C503" s="10" t="s">
        <v>121</v>
      </c>
      <c r="D503" s="11">
        <v>0.04</v>
      </c>
      <c r="E503" s="12">
        <v>0.05</v>
      </c>
      <c r="F503" s="9" t="s">
        <v>83</v>
      </c>
      <c r="G503" s="10" t="e">
        <f ca="1">CONCAT('BD-Artículos'!$B503,'BD-Artículos'!$D503)</f>
        <v>#NAME?</v>
      </c>
      <c r="H503" s="10" t="s">
        <v>3</v>
      </c>
      <c r="I503" s="9" t="s">
        <v>26</v>
      </c>
      <c r="J503" s="12">
        <v>2012</v>
      </c>
      <c r="K503" s="15" t="s">
        <v>103</v>
      </c>
      <c r="L503" s="10" t="s">
        <v>84</v>
      </c>
    </row>
    <row r="504" spans="1:12" ht="15.75" customHeight="1" x14ac:dyDescent="0.25">
      <c r="A504" s="8" t="s">
        <v>190</v>
      </c>
      <c r="B504" s="10" t="s">
        <v>128</v>
      </c>
      <c r="C504" s="10" t="s">
        <v>121</v>
      </c>
      <c r="D504" s="11">
        <v>0.35</v>
      </c>
      <c r="E504" s="12">
        <v>0.05</v>
      </c>
      <c r="F504" s="9" t="s">
        <v>83</v>
      </c>
      <c r="G504" s="10" t="e">
        <f ca="1">CONCAT('BD-Artículos'!$B504,'BD-Artículos'!$D504)</f>
        <v>#NAME?</v>
      </c>
      <c r="H504" s="10" t="s">
        <v>3</v>
      </c>
      <c r="I504" s="9" t="s">
        <v>26</v>
      </c>
      <c r="J504" s="12">
        <v>2011</v>
      </c>
      <c r="K504" s="15" t="s">
        <v>27</v>
      </c>
      <c r="L504" s="10" t="s">
        <v>86</v>
      </c>
    </row>
    <row r="505" spans="1:12" ht="15.75" customHeight="1" x14ac:dyDescent="0.25">
      <c r="A505" s="8" t="s">
        <v>190</v>
      </c>
      <c r="B505" s="10" t="s">
        <v>128</v>
      </c>
      <c r="C505" s="10" t="s">
        <v>121</v>
      </c>
      <c r="D505" s="11">
        <v>0.27</v>
      </c>
      <c r="E505" s="12">
        <v>0.05</v>
      </c>
      <c r="F505" s="9" t="s">
        <v>83</v>
      </c>
      <c r="G505" s="10" t="e">
        <f ca="1">CONCAT('BD-Artículos'!$B505,'BD-Artículos'!$D505)</f>
        <v>#NAME?</v>
      </c>
      <c r="H505" s="10" t="s">
        <v>3</v>
      </c>
      <c r="I505" s="9" t="s">
        <v>26</v>
      </c>
      <c r="J505" s="12">
        <v>2012</v>
      </c>
      <c r="K505" s="15" t="s">
        <v>79</v>
      </c>
      <c r="L505" s="10" t="s">
        <v>86</v>
      </c>
    </row>
    <row r="506" spans="1:12" ht="15.75" customHeight="1" x14ac:dyDescent="0.25">
      <c r="A506" s="8" t="s">
        <v>190</v>
      </c>
      <c r="B506" s="10" t="s">
        <v>128</v>
      </c>
      <c r="C506" s="10" t="s">
        <v>121</v>
      </c>
      <c r="D506" s="11">
        <v>0.15</v>
      </c>
      <c r="E506" s="12">
        <v>0.05</v>
      </c>
      <c r="F506" s="9" t="s">
        <v>83</v>
      </c>
      <c r="G506" s="10" t="e">
        <f ca="1">CONCAT('BD-Artículos'!$B506,'BD-Artículos'!$D506)</f>
        <v>#NAME?</v>
      </c>
      <c r="H506" s="10" t="s">
        <v>3</v>
      </c>
      <c r="I506" s="9" t="s">
        <v>26</v>
      </c>
      <c r="J506" s="12">
        <v>2012</v>
      </c>
      <c r="K506" s="15" t="s">
        <v>27</v>
      </c>
      <c r="L506" s="10" t="s">
        <v>86</v>
      </c>
    </row>
    <row r="507" spans="1:12" ht="15.75" customHeight="1" x14ac:dyDescent="0.25">
      <c r="A507" s="8" t="s">
        <v>190</v>
      </c>
      <c r="B507" s="10" t="s">
        <v>128</v>
      </c>
      <c r="C507" s="10" t="s">
        <v>121</v>
      </c>
      <c r="D507" s="11">
        <v>0.14000000000000001</v>
      </c>
      <c r="E507" s="12">
        <v>0.05</v>
      </c>
      <c r="F507" s="9" t="s">
        <v>78</v>
      </c>
      <c r="G507" s="10" t="e">
        <f ca="1">CONCAT('BD-Artículos'!$B507,'BD-Artículos'!$D507)</f>
        <v>#NAME?</v>
      </c>
      <c r="H507" s="10" t="s">
        <v>3</v>
      </c>
      <c r="I507" s="9" t="s">
        <v>26</v>
      </c>
      <c r="J507" s="12">
        <v>2011</v>
      </c>
      <c r="K507" s="15" t="s">
        <v>27</v>
      </c>
      <c r="L507" s="10" t="s">
        <v>86</v>
      </c>
    </row>
    <row r="508" spans="1:12" ht="15.75" customHeight="1" x14ac:dyDescent="0.25">
      <c r="A508" s="8" t="s">
        <v>190</v>
      </c>
      <c r="B508" s="10" t="s">
        <v>128</v>
      </c>
      <c r="C508" s="10" t="s">
        <v>121</v>
      </c>
      <c r="D508" s="11">
        <v>0.14000000000000001</v>
      </c>
      <c r="E508" s="12">
        <v>0.05</v>
      </c>
      <c r="F508" s="9" t="s">
        <v>83</v>
      </c>
      <c r="G508" s="10" t="e">
        <f ca="1">CONCAT('BD-Artículos'!$B508,'BD-Artículos'!$D508)</f>
        <v>#NAME?</v>
      </c>
      <c r="H508" s="10" t="s">
        <v>3</v>
      </c>
      <c r="I508" s="9" t="s">
        <v>26</v>
      </c>
      <c r="J508" s="12">
        <v>2011</v>
      </c>
      <c r="K508" s="15" t="s">
        <v>27</v>
      </c>
      <c r="L508" s="10" t="s">
        <v>86</v>
      </c>
    </row>
    <row r="509" spans="1:12" ht="15.75" customHeight="1" x14ac:dyDescent="0.25">
      <c r="A509" s="8" t="s">
        <v>190</v>
      </c>
      <c r="B509" s="10" t="s">
        <v>128</v>
      </c>
      <c r="C509" s="10" t="s">
        <v>121</v>
      </c>
      <c r="D509" s="11">
        <v>0.1</v>
      </c>
      <c r="E509" s="12">
        <v>0.05</v>
      </c>
      <c r="F509" s="9" t="s">
        <v>78</v>
      </c>
      <c r="G509" s="10" t="e">
        <f ca="1">CONCAT('BD-Artículos'!$B509,'BD-Artículos'!$D509)</f>
        <v>#NAME?</v>
      </c>
      <c r="H509" s="10" t="s">
        <v>3</v>
      </c>
      <c r="I509" s="9" t="s">
        <v>26</v>
      </c>
      <c r="J509" s="12">
        <v>2011</v>
      </c>
      <c r="K509" s="15" t="s">
        <v>27</v>
      </c>
      <c r="L509" s="10" t="s">
        <v>86</v>
      </c>
    </row>
    <row r="510" spans="1:12" ht="15.75" customHeight="1" x14ac:dyDescent="0.25">
      <c r="A510" s="8" t="s">
        <v>190</v>
      </c>
      <c r="B510" s="10" t="s">
        <v>128</v>
      </c>
      <c r="C510" s="10" t="s">
        <v>121</v>
      </c>
      <c r="D510" s="11">
        <v>0.09</v>
      </c>
      <c r="E510" s="12">
        <v>0.05</v>
      </c>
      <c r="F510" s="9" t="s">
        <v>83</v>
      </c>
      <c r="G510" s="10" t="e">
        <f ca="1">CONCAT('BD-Artículos'!$B510,'BD-Artículos'!$D510)</f>
        <v>#NAME?</v>
      </c>
      <c r="H510" s="10" t="s">
        <v>3</v>
      </c>
      <c r="I510" s="9" t="s">
        <v>26</v>
      </c>
      <c r="J510" s="12">
        <v>2011</v>
      </c>
      <c r="K510" s="15" t="s">
        <v>27</v>
      </c>
      <c r="L510" s="10" t="s">
        <v>86</v>
      </c>
    </row>
    <row r="511" spans="1:12" ht="15.75" customHeight="1" x14ac:dyDescent="0.25">
      <c r="A511" s="8" t="s">
        <v>190</v>
      </c>
      <c r="B511" s="10" t="s">
        <v>128</v>
      </c>
      <c r="C511" s="10" t="s">
        <v>121</v>
      </c>
      <c r="D511" s="11">
        <v>0.06</v>
      </c>
      <c r="E511" s="12">
        <v>0.05</v>
      </c>
      <c r="F511" s="9" t="s">
        <v>78</v>
      </c>
      <c r="G511" s="10" t="e">
        <f ca="1">CONCAT('BD-Artículos'!$B511,'BD-Artículos'!$D511)</f>
        <v>#NAME?</v>
      </c>
      <c r="H511" s="10" t="s">
        <v>3</v>
      </c>
      <c r="I511" s="9" t="s">
        <v>26</v>
      </c>
      <c r="J511" s="12">
        <v>2012</v>
      </c>
      <c r="K511" s="15" t="s">
        <v>27</v>
      </c>
      <c r="L511" s="10" t="s">
        <v>86</v>
      </c>
    </row>
    <row r="512" spans="1:12" ht="15.75" customHeight="1" x14ac:dyDescent="0.25">
      <c r="A512" s="8" t="s">
        <v>190</v>
      </c>
      <c r="B512" s="10" t="s">
        <v>128</v>
      </c>
      <c r="C512" s="10" t="s">
        <v>121</v>
      </c>
      <c r="D512" s="19">
        <v>1</v>
      </c>
      <c r="E512" s="20">
        <v>0.1</v>
      </c>
      <c r="F512" s="10" t="s">
        <v>29</v>
      </c>
      <c r="G512" s="10" t="e">
        <f ca="1">CONCAT('BD-Artículos'!$B512,'BD-Artículos'!$D512)</f>
        <v>#NAME?</v>
      </c>
      <c r="H512" s="10" t="s">
        <v>3</v>
      </c>
      <c r="I512" s="10" t="s">
        <v>26</v>
      </c>
      <c r="J512" s="12">
        <v>2010</v>
      </c>
      <c r="K512" s="12" t="s">
        <v>49</v>
      </c>
      <c r="L512" s="14" t="s">
        <v>89</v>
      </c>
    </row>
    <row r="513" spans="1:12" ht="15.75" customHeight="1" x14ac:dyDescent="0.25">
      <c r="A513" s="8" t="s">
        <v>190</v>
      </c>
      <c r="B513" s="10" t="s">
        <v>128</v>
      </c>
      <c r="C513" s="10" t="s">
        <v>121</v>
      </c>
      <c r="D513" s="19">
        <v>0.5</v>
      </c>
      <c r="E513" s="20">
        <v>0.1</v>
      </c>
      <c r="F513" s="10" t="s">
        <v>34</v>
      </c>
      <c r="G513" s="10" t="e">
        <f ca="1">CONCAT('BD-Artículos'!$B513,'BD-Artículos'!$D513)</f>
        <v>#NAME?</v>
      </c>
      <c r="H513" s="10" t="s">
        <v>3</v>
      </c>
      <c r="I513" s="10" t="s">
        <v>26</v>
      </c>
      <c r="J513" s="12">
        <v>2010</v>
      </c>
      <c r="K513" s="12" t="s">
        <v>49</v>
      </c>
      <c r="L513" s="14" t="s">
        <v>89</v>
      </c>
    </row>
    <row r="514" spans="1:12" ht="15.75" customHeight="1" x14ac:dyDescent="0.25">
      <c r="A514" s="8" t="s">
        <v>190</v>
      </c>
      <c r="B514" s="10" t="s">
        <v>128</v>
      </c>
      <c r="C514" s="10" t="s">
        <v>121</v>
      </c>
      <c r="D514" s="19">
        <v>0.3</v>
      </c>
      <c r="E514" s="20">
        <v>0.1</v>
      </c>
      <c r="F514" s="10" t="s">
        <v>90</v>
      </c>
      <c r="G514" s="10" t="e">
        <f ca="1">CONCAT('BD-Artículos'!$B514,'BD-Artículos'!$D514)</f>
        <v>#NAME?</v>
      </c>
      <c r="H514" s="10" t="s">
        <v>3</v>
      </c>
      <c r="I514" s="10" t="s">
        <v>26</v>
      </c>
      <c r="J514" s="12">
        <v>2010</v>
      </c>
      <c r="K514" s="12" t="s">
        <v>49</v>
      </c>
      <c r="L514" s="14" t="s">
        <v>89</v>
      </c>
    </row>
    <row r="515" spans="1:12" ht="15.75" customHeight="1" x14ac:dyDescent="0.25">
      <c r="A515" s="8" t="s">
        <v>190</v>
      </c>
      <c r="B515" s="10" t="s">
        <v>128</v>
      </c>
      <c r="C515" s="10" t="s">
        <v>121</v>
      </c>
      <c r="D515" s="19">
        <v>0.2</v>
      </c>
      <c r="E515" s="20">
        <v>0.1</v>
      </c>
      <c r="F515" s="10" t="s">
        <v>92</v>
      </c>
      <c r="G515" s="10" t="e">
        <f ca="1">CONCAT('BD-Artículos'!$B515,'BD-Artículos'!$D515)</f>
        <v>#NAME?</v>
      </c>
      <c r="H515" s="10" t="s">
        <v>3</v>
      </c>
      <c r="I515" s="10" t="s">
        <v>26</v>
      </c>
      <c r="J515" s="12">
        <v>2010</v>
      </c>
      <c r="K515" s="12" t="s">
        <v>49</v>
      </c>
      <c r="L515" s="14" t="s">
        <v>89</v>
      </c>
    </row>
    <row r="516" spans="1:12" ht="15.75" customHeight="1" x14ac:dyDescent="0.25">
      <c r="A516" s="8" t="s">
        <v>190</v>
      </c>
      <c r="B516" s="10" t="s">
        <v>128</v>
      </c>
      <c r="C516" s="10" t="s">
        <v>121</v>
      </c>
      <c r="D516" s="19">
        <v>0.1</v>
      </c>
      <c r="E516" s="20">
        <v>0.2</v>
      </c>
      <c r="F516" s="10" t="s">
        <v>92</v>
      </c>
      <c r="G516" s="10" t="e">
        <f ca="1">CONCAT('BD-Artículos'!$B516,'BD-Artículos'!$D516)</f>
        <v>#NAME?</v>
      </c>
      <c r="H516" s="10" t="s">
        <v>3</v>
      </c>
      <c r="I516" s="10" t="s">
        <v>26</v>
      </c>
      <c r="J516" s="12">
        <v>2009</v>
      </c>
      <c r="K516" s="20" t="s">
        <v>27</v>
      </c>
      <c r="L516" s="14" t="s">
        <v>89</v>
      </c>
    </row>
    <row r="517" spans="1:12" ht="15.75" customHeight="1" x14ac:dyDescent="0.25">
      <c r="A517" s="8" t="s">
        <v>190</v>
      </c>
      <c r="B517" s="10" t="s">
        <v>128</v>
      </c>
      <c r="C517" s="10" t="s">
        <v>121</v>
      </c>
      <c r="D517" s="11">
        <v>0.3928807863910368</v>
      </c>
      <c r="E517" s="12" t="s">
        <v>24</v>
      </c>
      <c r="F517" s="10" t="s">
        <v>245</v>
      </c>
      <c r="G517" s="10" t="e">
        <f ca="1">CONCAT('BD-Artículos'!$B517,'BD-Artículos'!$D517)</f>
        <v>#NAME?</v>
      </c>
      <c r="H517" s="10" t="s">
        <v>3</v>
      </c>
      <c r="I517" s="10" t="s">
        <v>26</v>
      </c>
      <c r="J517" s="34">
        <v>2009</v>
      </c>
      <c r="K517" s="12" t="s">
        <v>27</v>
      </c>
      <c r="L517" s="10" t="s">
        <v>28</v>
      </c>
    </row>
    <row r="518" spans="1:12" ht="15.75" customHeight="1" x14ac:dyDescent="0.25">
      <c r="A518" s="8" t="s">
        <v>190</v>
      </c>
      <c r="B518" s="10" t="s">
        <v>128</v>
      </c>
      <c r="C518" s="10" t="s">
        <v>121</v>
      </c>
      <c r="D518" s="11">
        <v>0.11444532374128893</v>
      </c>
      <c r="E518" s="12" t="s">
        <v>24</v>
      </c>
      <c r="F518" s="10" t="s">
        <v>246</v>
      </c>
      <c r="G518" s="10" t="e">
        <f ca="1">CONCAT('BD-Artículos'!$B518,'BD-Artículos'!$D518)</f>
        <v>#NAME?</v>
      </c>
      <c r="H518" s="10" t="s">
        <v>3</v>
      </c>
      <c r="I518" s="10" t="s">
        <v>26</v>
      </c>
      <c r="J518" s="34">
        <v>2009</v>
      </c>
      <c r="K518" s="12" t="s">
        <v>31</v>
      </c>
      <c r="L518" s="10" t="s">
        <v>28</v>
      </c>
    </row>
    <row r="519" spans="1:12" ht="15.75" customHeight="1" x14ac:dyDescent="0.25">
      <c r="A519" s="8" t="s">
        <v>190</v>
      </c>
      <c r="B519" s="10" t="s">
        <v>128</v>
      </c>
      <c r="C519" s="10" t="s">
        <v>121</v>
      </c>
      <c r="D519" s="11">
        <v>0.10269552147301168</v>
      </c>
      <c r="E519" s="12" t="s">
        <v>24</v>
      </c>
      <c r="F519" s="10" t="s">
        <v>247</v>
      </c>
      <c r="G519" s="10" t="e">
        <f ca="1">CONCAT('BD-Artículos'!$B519,'BD-Artículos'!$D519)</f>
        <v>#NAME?</v>
      </c>
      <c r="H519" s="10" t="s">
        <v>3</v>
      </c>
      <c r="I519" s="10" t="s">
        <v>26</v>
      </c>
      <c r="J519" s="34">
        <v>2009</v>
      </c>
      <c r="K519" s="12" t="s">
        <v>31</v>
      </c>
      <c r="L519" s="10" t="s">
        <v>28</v>
      </c>
    </row>
    <row r="520" spans="1:12" ht="15.75" customHeight="1" x14ac:dyDescent="0.25">
      <c r="A520" s="8" t="s">
        <v>190</v>
      </c>
      <c r="B520" s="10" t="s">
        <v>128</v>
      </c>
      <c r="C520" s="10" t="s">
        <v>121</v>
      </c>
      <c r="D520" s="11">
        <v>6.9476330031860628E-2</v>
      </c>
      <c r="E520" s="12" t="s">
        <v>24</v>
      </c>
      <c r="F520" s="10" t="s">
        <v>247</v>
      </c>
      <c r="G520" s="10" t="e">
        <f ca="1">CONCAT('BD-Artículos'!$B520,'BD-Artículos'!$D520)</f>
        <v>#NAME?</v>
      </c>
      <c r="H520" s="10" t="s">
        <v>3</v>
      </c>
      <c r="I520" s="10" t="s">
        <v>26</v>
      </c>
      <c r="J520" s="34">
        <v>2009</v>
      </c>
      <c r="K520" s="12" t="s">
        <v>27</v>
      </c>
      <c r="L520" s="10" t="s">
        <v>28</v>
      </c>
    </row>
    <row r="521" spans="1:12" ht="15.75" customHeight="1" x14ac:dyDescent="0.25">
      <c r="A521" s="8" t="s">
        <v>190</v>
      </c>
      <c r="B521" s="10" t="s">
        <v>128</v>
      </c>
      <c r="C521" s="10" t="s">
        <v>121</v>
      </c>
      <c r="D521" s="11">
        <v>6.4144479237961752E-2</v>
      </c>
      <c r="E521" s="12" t="s">
        <v>24</v>
      </c>
      <c r="F521" s="10" t="s">
        <v>248</v>
      </c>
      <c r="G521" s="10" t="e">
        <f ca="1">CONCAT('BD-Artículos'!$B521,'BD-Artículos'!$D521)</f>
        <v>#NAME?</v>
      </c>
      <c r="H521" s="10" t="s">
        <v>3</v>
      </c>
      <c r="I521" s="10" t="s">
        <v>26</v>
      </c>
      <c r="J521" s="34">
        <v>2009</v>
      </c>
      <c r="K521" s="12" t="s">
        <v>31</v>
      </c>
      <c r="L521" s="10" t="s">
        <v>28</v>
      </c>
    </row>
    <row r="522" spans="1:12" ht="15.75" customHeight="1" x14ac:dyDescent="0.25">
      <c r="A522" s="8" t="s">
        <v>190</v>
      </c>
      <c r="B522" s="10" t="s">
        <v>128</v>
      </c>
      <c r="C522" s="10" t="s">
        <v>121</v>
      </c>
      <c r="D522" s="11">
        <v>1.1407745093015878E-2</v>
      </c>
      <c r="E522" s="12" t="s">
        <v>24</v>
      </c>
      <c r="F522" s="10" t="s">
        <v>245</v>
      </c>
      <c r="G522" s="10" t="e">
        <f ca="1">CONCAT('BD-Artículos'!$B522,'BD-Artículos'!$D522)</f>
        <v>#NAME?</v>
      </c>
      <c r="H522" s="10" t="s">
        <v>3</v>
      </c>
      <c r="I522" s="10" t="s">
        <v>26</v>
      </c>
      <c r="J522" s="34">
        <v>2009</v>
      </c>
      <c r="K522" s="12" t="s">
        <v>31</v>
      </c>
      <c r="L522" s="10" t="s">
        <v>28</v>
      </c>
    </row>
    <row r="523" spans="1:12" ht="15.75" customHeight="1" x14ac:dyDescent="0.25">
      <c r="A523" s="8" t="s">
        <v>190</v>
      </c>
      <c r="B523" s="10" t="s">
        <v>128</v>
      </c>
      <c r="C523" s="10" t="s">
        <v>121</v>
      </c>
      <c r="D523" s="11">
        <v>2.3639746559842166E-3</v>
      </c>
      <c r="E523" s="12" t="s">
        <v>24</v>
      </c>
      <c r="F523" s="10" t="s">
        <v>248</v>
      </c>
      <c r="G523" s="10" t="e">
        <f ca="1">CONCAT('BD-Artículos'!$B523,'BD-Artículos'!$D523)</f>
        <v>#NAME?</v>
      </c>
      <c r="H523" s="10" t="s">
        <v>3</v>
      </c>
      <c r="I523" s="10" t="s">
        <v>26</v>
      </c>
      <c r="J523" s="34">
        <v>2009</v>
      </c>
      <c r="K523" s="12" t="s">
        <v>27</v>
      </c>
      <c r="L523" s="10" t="s">
        <v>28</v>
      </c>
    </row>
    <row r="524" spans="1:12" ht="15.75" customHeight="1" x14ac:dyDescent="0.25">
      <c r="A524" s="8" t="s">
        <v>190</v>
      </c>
      <c r="B524" s="10" t="s">
        <v>128</v>
      </c>
      <c r="C524" s="10" t="s">
        <v>121</v>
      </c>
      <c r="D524" s="11">
        <v>0.08</v>
      </c>
      <c r="E524" s="12">
        <v>0.02</v>
      </c>
      <c r="F524" s="9" t="s">
        <v>118</v>
      </c>
      <c r="G524" s="10" t="e">
        <f ca="1">CONCAT('BD-Artículos'!$B524,'BD-Artículos'!$D524)</f>
        <v>#NAME?</v>
      </c>
      <c r="H524" s="10" t="s">
        <v>3</v>
      </c>
      <c r="I524" s="9" t="s">
        <v>120</v>
      </c>
      <c r="J524" s="12">
        <v>2012</v>
      </c>
      <c r="K524" s="12" t="s">
        <v>38</v>
      </c>
      <c r="L524" s="10" t="s">
        <v>84</v>
      </c>
    </row>
    <row r="525" spans="1:12" ht="15.75" customHeight="1" x14ac:dyDescent="0.25">
      <c r="A525" s="8" t="s">
        <v>190</v>
      </c>
      <c r="B525" s="10" t="s">
        <v>128</v>
      </c>
      <c r="C525" s="10" t="s">
        <v>121</v>
      </c>
      <c r="D525" s="11">
        <v>0.02</v>
      </c>
      <c r="E525" s="12">
        <v>0.02</v>
      </c>
      <c r="F525" s="9" t="s">
        <v>118</v>
      </c>
      <c r="G525" s="10" t="e">
        <f ca="1">CONCAT('BD-Artículos'!$B525,'BD-Artículos'!$D525)</f>
        <v>#NAME?</v>
      </c>
      <c r="H525" s="10" t="s">
        <v>3</v>
      </c>
      <c r="I525" s="9" t="s">
        <v>120</v>
      </c>
      <c r="J525" s="12">
        <v>2012</v>
      </c>
      <c r="K525" s="15" t="s">
        <v>79</v>
      </c>
      <c r="L525" s="10" t="s">
        <v>86</v>
      </c>
    </row>
    <row r="526" spans="1:12" ht="15.75" customHeight="1" x14ac:dyDescent="0.25">
      <c r="A526" s="8" t="s">
        <v>190</v>
      </c>
      <c r="B526" s="10" t="s">
        <v>128</v>
      </c>
      <c r="C526" s="10" t="s">
        <v>121</v>
      </c>
      <c r="D526" s="11">
        <v>3.2</v>
      </c>
      <c r="E526" s="12">
        <v>0.05</v>
      </c>
      <c r="F526" s="9" t="s">
        <v>118</v>
      </c>
      <c r="G526" s="10" t="e">
        <f ca="1">CONCAT('BD-Artículos'!$B526,'BD-Artículos'!$D526)</f>
        <v>#NAME?</v>
      </c>
      <c r="H526" s="10" t="s">
        <v>3</v>
      </c>
      <c r="I526" s="9" t="s">
        <v>120</v>
      </c>
      <c r="J526" s="12">
        <v>2011</v>
      </c>
      <c r="K526" s="15" t="s">
        <v>31</v>
      </c>
      <c r="L526" s="10" t="s">
        <v>50</v>
      </c>
    </row>
    <row r="527" spans="1:12" ht="15.75" customHeight="1" x14ac:dyDescent="0.25">
      <c r="A527" s="8" t="s">
        <v>190</v>
      </c>
      <c r="B527" s="10" t="s">
        <v>128</v>
      </c>
      <c r="C527" s="10" t="s">
        <v>121</v>
      </c>
      <c r="D527" s="11">
        <v>2</v>
      </c>
      <c r="E527" s="12">
        <v>0.05</v>
      </c>
      <c r="F527" s="9" t="s">
        <v>118</v>
      </c>
      <c r="G527" s="10" t="e">
        <f ca="1">CONCAT('BD-Artículos'!$B527,'BD-Artículos'!$D527)</f>
        <v>#NAME?</v>
      </c>
      <c r="H527" s="10" t="s">
        <v>3</v>
      </c>
      <c r="I527" s="9" t="s">
        <v>120</v>
      </c>
      <c r="J527" s="12">
        <v>2011</v>
      </c>
      <c r="K527" s="15" t="s">
        <v>49</v>
      </c>
      <c r="L527" s="10" t="s">
        <v>50</v>
      </c>
    </row>
    <row r="528" spans="1:12" ht="15.75" customHeight="1" x14ac:dyDescent="0.25">
      <c r="A528" s="8" t="s">
        <v>190</v>
      </c>
      <c r="B528" s="10" t="s">
        <v>128</v>
      </c>
      <c r="C528" s="10" t="s">
        <v>121</v>
      </c>
      <c r="D528" s="11">
        <v>1.96</v>
      </c>
      <c r="E528" s="12">
        <v>0.05</v>
      </c>
      <c r="F528" s="9" t="s">
        <v>118</v>
      </c>
      <c r="G528" s="10" t="e">
        <f ca="1">CONCAT('BD-Artículos'!$B528,'BD-Artículos'!$D528)</f>
        <v>#NAME?</v>
      </c>
      <c r="H528" s="10" t="s">
        <v>3</v>
      </c>
      <c r="I528" s="9" t="s">
        <v>120</v>
      </c>
      <c r="J528" s="12">
        <v>2010</v>
      </c>
      <c r="K528" s="15" t="s">
        <v>79</v>
      </c>
      <c r="L528" s="10" t="s">
        <v>50</v>
      </c>
    </row>
    <row r="529" spans="1:12" ht="15.75" customHeight="1" x14ac:dyDescent="0.25">
      <c r="A529" s="8" t="s">
        <v>190</v>
      </c>
      <c r="B529" s="10" t="s">
        <v>128</v>
      </c>
      <c r="C529" s="10" t="s">
        <v>121</v>
      </c>
      <c r="D529" s="11">
        <v>1.95</v>
      </c>
      <c r="E529" s="12">
        <v>0.05</v>
      </c>
      <c r="F529" s="9" t="s">
        <v>118</v>
      </c>
      <c r="G529" s="10" t="e">
        <f ca="1">CONCAT('BD-Artículos'!$B529,'BD-Artículos'!$D529)</f>
        <v>#NAME?</v>
      </c>
      <c r="H529" s="10" t="s">
        <v>3</v>
      </c>
      <c r="I529" s="9" t="s">
        <v>120</v>
      </c>
      <c r="J529" s="12">
        <v>2010</v>
      </c>
      <c r="K529" s="15" t="s">
        <v>79</v>
      </c>
      <c r="L529" s="10" t="s">
        <v>50</v>
      </c>
    </row>
    <row r="530" spans="1:12" ht="15.75" customHeight="1" x14ac:dyDescent="0.25">
      <c r="A530" s="8" t="s">
        <v>190</v>
      </c>
      <c r="B530" s="10" t="s">
        <v>128</v>
      </c>
      <c r="C530" s="10" t="s">
        <v>121</v>
      </c>
      <c r="D530" s="11">
        <v>1.88</v>
      </c>
      <c r="E530" s="12">
        <v>0.05</v>
      </c>
      <c r="F530" s="9" t="s">
        <v>118</v>
      </c>
      <c r="G530" s="10" t="e">
        <f ca="1">CONCAT('BD-Artículos'!$B530,'BD-Artículos'!$D530)</f>
        <v>#NAME?</v>
      </c>
      <c r="H530" s="10" t="s">
        <v>3</v>
      </c>
      <c r="I530" s="9" t="s">
        <v>120</v>
      </c>
      <c r="J530" s="12">
        <v>2010</v>
      </c>
      <c r="K530" s="15" t="s">
        <v>60</v>
      </c>
      <c r="L530" s="10" t="s">
        <v>50</v>
      </c>
    </row>
    <row r="531" spans="1:12" ht="15.75" customHeight="1" x14ac:dyDescent="0.25">
      <c r="A531" s="8" t="s">
        <v>190</v>
      </c>
      <c r="B531" s="10" t="s">
        <v>128</v>
      </c>
      <c r="C531" s="10" t="s">
        <v>121</v>
      </c>
      <c r="D531" s="11">
        <v>1.45</v>
      </c>
      <c r="E531" s="12">
        <v>0.05</v>
      </c>
      <c r="F531" s="9" t="s">
        <v>118</v>
      </c>
      <c r="G531" s="10" t="e">
        <f ca="1">CONCAT('BD-Artículos'!$B531,'BD-Artículos'!$D531)</f>
        <v>#NAME?</v>
      </c>
      <c r="H531" s="10" t="s">
        <v>3</v>
      </c>
      <c r="I531" s="9" t="s">
        <v>120</v>
      </c>
      <c r="J531" s="12">
        <v>2010</v>
      </c>
      <c r="K531" s="15" t="s">
        <v>60</v>
      </c>
      <c r="L531" s="10" t="s">
        <v>50</v>
      </c>
    </row>
    <row r="532" spans="1:12" ht="15.75" customHeight="1" x14ac:dyDescent="0.25">
      <c r="A532" s="8" t="s">
        <v>190</v>
      </c>
      <c r="B532" s="10" t="s">
        <v>128</v>
      </c>
      <c r="C532" s="10" t="s">
        <v>121</v>
      </c>
      <c r="D532" s="11">
        <v>0.93</v>
      </c>
      <c r="E532" s="12">
        <v>0.05</v>
      </c>
      <c r="F532" s="9" t="s">
        <v>118</v>
      </c>
      <c r="G532" s="10" t="e">
        <f ca="1">CONCAT('BD-Artículos'!$B532,'BD-Artículos'!$D532)</f>
        <v>#NAME?</v>
      </c>
      <c r="H532" s="10" t="s">
        <v>3</v>
      </c>
      <c r="I532" s="9" t="s">
        <v>120</v>
      </c>
      <c r="J532" s="12">
        <v>2011</v>
      </c>
      <c r="K532" s="15" t="s">
        <v>60</v>
      </c>
      <c r="L532" s="10" t="s">
        <v>50</v>
      </c>
    </row>
    <row r="533" spans="1:12" ht="15.75" customHeight="1" x14ac:dyDescent="0.25">
      <c r="A533" s="8" t="s">
        <v>190</v>
      </c>
      <c r="B533" s="10" t="s">
        <v>128</v>
      </c>
      <c r="C533" s="10" t="s">
        <v>121</v>
      </c>
      <c r="D533" s="11">
        <v>0.76</v>
      </c>
      <c r="E533" s="12">
        <v>0.05</v>
      </c>
      <c r="F533" s="9" t="s">
        <v>118</v>
      </c>
      <c r="G533" s="10" t="e">
        <f ca="1">CONCAT('BD-Artículos'!$B533,'BD-Artículos'!$D533)</f>
        <v>#NAME?</v>
      </c>
      <c r="H533" s="10" t="s">
        <v>3</v>
      </c>
      <c r="I533" s="9" t="s">
        <v>120</v>
      </c>
      <c r="J533" s="12">
        <v>2011</v>
      </c>
      <c r="K533" s="15" t="s">
        <v>60</v>
      </c>
      <c r="L533" s="10" t="s">
        <v>50</v>
      </c>
    </row>
    <row r="534" spans="1:12" ht="15.75" customHeight="1" x14ac:dyDescent="0.25">
      <c r="A534" s="8" t="s">
        <v>190</v>
      </c>
      <c r="B534" s="10" t="s">
        <v>128</v>
      </c>
      <c r="C534" s="10" t="s">
        <v>121</v>
      </c>
      <c r="D534" s="11">
        <v>0.51</v>
      </c>
      <c r="E534" s="12">
        <v>0.05</v>
      </c>
      <c r="F534" s="9" t="s">
        <v>118</v>
      </c>
      <c r="G534" s="10" t="e">
        <f ca="1">CONCAT('BD-Artículos'!$B534,'BD-Artículos'!$D534)</f>
        <v>#NAME?</v>
      </c>
      <c r="H534" s="10" t="s">
        <v>3</v>
      </c>
      <c r="I534" s="9" t="s">
        <v>120</v>
      </c>
      <c r="J534" s="12">
        <v>2010</v>
      </c>
      <c r="K534" s="15" t="s">
        <v>124</v>
      </c>
      <c r="L534" s="10" t="s">
        <v>50</v>
      </c>
    </row>
    <row r="535" spans="1:12" ht="15.75" customHeight="1" x14ac:dyDescent="0.25">
      <c r="A535" s="8" t="s">
        <v>190</v>
      </c>
      <c r="B535" s="10" t="s">
        <v>128</v>
      </c>
      <c r="C535" s="10" t="s">
        <v>121</v>
      </c>
      <c r="D535" s="11">
        <v>0.23</v>
      </c>
      <c r="E535" s="12">
        <v>0.05</v>
      </c>
      <c r="F535" s="9" t="s">
        <v>118</v>
      </c>
      <c r="G535" s="10" t="e">
        <f ca="1">CONCAT('BD-Artículos'!$B535,'BD-Artículos'!$D535)</f>
        <v>#NAME?</v>
      </c>
      <c r="H535" s="10" t="s">
        <v>3</v>
      </c>
      <c r="I535" s="9" t="s">
        <v>120</v>
      </c>
      <c r="J535" s="12">
        <v>2012</v>
      </c>
      <c r="K535" s="15" t="s">
        <v>49</v>
      </c>
      <c r="L535" s="10" t="s">
        <v>50</v>
      </c>
    </row>
    <row r="536" spans="1:12" ht="15.75" customHeight="1" x14ac:dyDescent="0.25">
      <c r="A536" s="8" t="s">
        <v>190</v>
      </c>
      <c r="B536" s="10" t="s">
        <v>128</v>
      </c>
      <c r="C536" s="10" t="s">
        <v>121</v>
      </c>
      <c r="D536" s="11">
        <v>0.22</v>
      </c>
      <c r="E536" s="12">
        <v>0.05</v>
      </c>
      <c r="F536" s="9" t="s">
        <v>118</v>
      </c>
      <c r="G536" s="10" t="e">
        <f ca="1">CONCAT('BD-Artículos'!$B536,'BD-Artículos'!$D536)</f>
        <v>#NAME?</v>
      </c>
      <c r="H536" s="10" t="s">
        <v>3</v>
      </c>
      <c r="I536" s="9" t="s">
        <v>120</v>
      </c>
      <c r="J536" s="12">
        <v>2011</v>
      </c>
      <c r="K536" s="15" t="s">
        <v>130</v>
      </c>
      <c r="L536" s="10" t="s">
        <v>50</v>
      </c>
    </row>
    <row r="537" spans="1:12" ht="15.75" customHeight="1" x14ac:dyDescent="0.25">
      <c r="A537" s="8" t="s">
        <v>190</v>
      </c>
      <c r="B537" s="10" t="s">
        <v>128</v>
      </c>
      <c r="C537" s="10" t="s">
        <v>121</v>
      </c>
      <c r="D537" s="11">
        <v>0.21</v>
      </c>
      <c r="E537" s="12">
        <v>0.05</v>
      </c>
      <c r="F537" s="9" t="s">
        <v>118</v>
      </c>
      <c r="G537" s="10" t="e">
        <f ca="1">CONCAT('BD-Artículos'!$B537,'BD-Artículos'!$D537)</f>
        <v>#NAME?</v>
      </c>
      <c r="H537" s="10" t="s">
        <v>3</v>
      </c>
      <c r="I537" s="9" t="s">
        <v>120</v>
      </c>
      <c r="J537" s="12">
        <v>2011</v>
      </c>
      <c r="K537" s="15" t="s">
        <v>64</v>
      </c>
      <c r="L537" s="10" t="s">
        <v>50</v>
      </c>
    </row>
    <row r="538" spans="1:12" ht="15.75" customHeight="1" x14ac:dyDescent="0.25">
      <c r="A538" s="8" t="s">
        <v>190</v>
      </c>
      <c r="B538" s="10" t="s">
        <v>128</v>
      </c>
      <c r="C538" s="10" t="s">
        <v>121</v>
      </c>
      <c r="D538" s="11">
        <v>0.19</v>
      </c>
      <c r="E538" s="12">
        <v>0.05</v>
      </c>
      <c r="F538" s="9" t="s">
        <v>118</v>
      </c>
      <c r="G538" s="10" t="e">
        <f ca="1">CONCAT('BD-Artículos'!$B538,'BD-Artículos'!$D538)</f>
        <v>#NAME?</v>
      </c>
      <c r="H538" s="10" t="s">
        <v>3</v>
      </c>
      <c r="I538" s="9" t="s">
        <v>120</v>
      </c>
      <c r="J538" s="12">
        <v>2010</v>
      </c>
      <c r="K538" s="15" t="s">
        <v>124</v>
      </c>
      <c r="L538" s="10" t="s">
        <v>50</v>
      </c>
    </row>
    <row r="539" spans="1:12" ht="15.75" customHeight="1" x14ac:dyDescent="0.25">
      <c r="A539" s="8" t="s">
        <v>190</v>
      </c>
      <c r="B539" s="10" t="s">
        <v>128</v>
      </c>
      <c r="C539" s="10" t="s">
        <v>121</v>
      </c>
      <c r="D539" s="11">
        <v>0.19</v>
      </c>
      <c r="E539" s="12">
        <v>0.05</v>
      </c>
      <c r="F539" s="9" t="s">
        <v>118</v>
      </c>
      <c r="G539" s="10" t="e">
        <f ca="1">CONCAT('BD-Artículos'!$B539,'BD-Artículos'!$D539)</f>
        <v>#NAME?</v>
      </c>
      <c r="H539" s="10" t="s">
        <v>3</v>
      </c>
      <c r="I539" s="9" t="s">
        <v>120</v>
      </c>
      <c r="J539" s="12">
        <v>2011</v>
      </c>
      <c r="K539" s="15" t="s">
        <v>64</v>
      </c>
      <c r="L539" s="10" t="s">
        <v>50</v>
      </c>
    </row>
    <row r="540" spans="1:12" ht="15.75" customHeight="1" x14ac:dyDescent="0.25">
      <c r="A540" s="8" t="s">
        <v>190</v>
      </c>
      <c r="B540" s="10" t="s">
        <v>128</v>
      </c>
      <c r="C540" s="10" t="s">
        <v>121</v>
      </c>
      <c r="D540" s="11">
        <v>0.18</v>
      </c>
      <c r="E540" s="12">
        <v>0.05</v>
      </c>
      <c r="F540" s="9" t="s">
        <v>118</v>
      </c>
      <c r="G540" s="10" t="e">
        <f ca="1">CONCAT('BD-Artículos'!$B540,'BD-Artículos'!$D540)</f>
        <v>#NAME?</v>
      </c>
      <c r="H540" s="10" t="s">
        <v>3</v>
      </c>
      <c r="I540" s="9" t="s">
        <v>120</v>
      </c>
      <c r="J540" s="12">
        <v>2011</v>
      </c>
      <c r="K540" s="15" t="s">
        <v>64</v>
      </c>
      <c r="L540" s="10" t="s">
        <v>50</v>
      </c>
    </row>
    <row r="541" spans="1:12" ht="15.75" customHeight="1" x14ac:dyDescent="0.25">
      <c r="A541" s="8" t="s">
        <v>190</v>
      </c>
      <c r="B541" s="10" t="s">
        <v>128</v>
      </c>
      <c r="C541" s="10" t="s">
        <v>121</v>
      </c>
      <c r="D541" s="11">
        <v>0.18</v>
      </c>
      <c r="E541" s="12">
        <v>0.05</v>
      </c>
      <c r="F541" s="9" t="s">
        <v>118</v>
      </c>
      <c r="G541" s="10" t="e">
        <f ca="1">CONCAT('BD-Artículos'!$B541,'BD-Artículos'!$D541)</f>
        <v>#NAME?</v>
      </c>
      <c r="H541" s="10" t="s">
        <v>3</v>
      </c>
      <c r="I541" s="9" t="s">
        <v>120</v>
      </c>
      <c r="J541" s="12">
        <v>2011</v>
      </c>
      <c r="K541" s="15" t="s">
        <v>64</v>
      </c>
      <c r="L541" s="10" t="s">
        <v>50</v>
      </c>
    </row>
    <row r="542" spans="1:12" ht="15.75" customHeight="1" x14ac:dyDescent="0.25">
      <c r="A542" s="8" t="s">
        <v>190</v>
      </c>
      <c r="B542" s="10" t="s">
        <v>128</v>
      </c>
      <c r="C542" s="10" t="s">
        <v>121</v>
      </c>
      <c r="D542" s="11">
        <v>0.14000000000000001</v>
      </c>
      <c r="E542" s="12">
        <v>0.05</v>
      </c>
      <c r="F542" s="9" t="s">
        <v>118</v>
      </c>
      <c r="G542" s="10" t="e">
        <f ca="1">CONCAT('BD-Artículos'!$B542,'BD-Artículos'!$D542)</f>
        <v>#NAME?</v>
      </c>
      <c r="H542" s="10" t="s">
        <v>3</v>
      </c>
      <c r="I542" s="9" t="s">
        <v>120</v>
      </c>
      <c r="J542" s="12">
        <v>2011</v>
      </c>
      <c r="K542" s="15" t="s">
        <v>130</v>
      </c>
      <c r="L542" s="10" t="s">
        <v>50</v>
      </c>
    </row>
    <row r="543" spans="1:12" ht="15.75" customHeight="1" x14ac:dyDescent="0.25">
      <c r="A543" s="8" t="s">
        <v>190</v>
      </c>
      <c r="B543" s="10" t="s">
        <v>128</v>
      </c>
      <c r="C543" s="10" t="s">
        <v>121</v>
      </c>
      <c r="D543" s="11">
        <v>0.13</v>
      </c>
      <c r="E543" s="12">
        <v>0.05</v>
      </c>
      <c r="F543" s="9" t="s">
        <v>118</v>
      </c>
      <c r="G543" s="10" t="e">
        <f ca="1">CONCAT('BD-Artículos'!$B543,'BD-Artículos'!$D543)</f>
        <v>#NAME?</v>
      </c>
      <c r="H543" s="10" t="s">
        <v>3</v>
      </c>
      <c r="I543" s="9" t="s">
        <v>120</v>
      </c>
      <c r="J543" s="12">
        <v>2010</v>
      </c>
      <c r="K543" s="15" t="s">
        <v>124</v>
      </c>
      <c r="L543" s="10" t="s">
        <v>50</v>
      </c>
    </row>
    <row r="544" spans="1:12" ht="15.75" customHeight="1" x14ac:dyDescent="0.25">
      <c r="A544" s="8" t="s">
        <v>190</v>
      </c>
      <c r="B544" s="10" t="s">
        <v>128</v>
      </c>
      <c r="C544" s="10" t="s">
        <v>121</v>
      </c>
      <c r="D544" s="11">
        <v>0.13</v>
      </c>
      <c r="E544" s="12">
        <v>0.05</v>
      </c>
      <c r="F544" s="9" t="s">
        <v>118</v>
      </c>
      <c r="G544" s="10" t="e">
        <f ca="1">CONCAT('BD-Artículos'!$B544,'BD-Artículos'!$D544)</f>
        <v>#NAME?</v>
      </c>
      <c r="H544" s="10" t="s">
        <v>3</v>
      </c>
      <c r="I544" s="9" t="s">
        <v>120</v>
      </c>
      <c r="J544" s="12">
        <v>2011</v>
      </c>
      <c r="K544" s="15" t="s">
        <v>130</v>
      </c>
      <c r="L544" s="10" t="s">
        <v>50</v>
      </c>
    </row>
    <row r="545" spans="1:12" ht="15.75" customHeight="1" x14ac:dyDescent="0.25">
      <c r="A545" s="8" t="s">
        <v>190</v>
      </c>
      <c r="B545" s="10" t="s">
        <v>128</v>
      </c>
      <c r="C545" s="10" t="s">
        <v>121</v>
      </c>
      <c r="D545" s="11">
        <v>0.12</v>
      </c>
      <c r="E545" s="12">
        <v>0.05</v>
      </c>
      <c r="F545" s="9" t="s">
        <v>118</v>
      </c>
      <c r="G545" s="10" t="e">
        <f ca="1">CONCAT('BD-Artículos'!$B545,'BD-Artículos'!$D545)</f>
        <v>#NAME?</v>
      </c>
      <c r="H545" s="10" t="s">
        <v>3</v>
      </c>
      <c r="I545" s="9" t="s">
        <v>120</v>
      </c>
      <c r="J545" s="12">
        <v>2011</v>
      </c>
      <c r="K545" s="15" t="s">
        <v>64</v>
      </c>
      <c r="L545" s="10" t="s">
        <v>50</v>
      </c>
    </row>
    <row r="546" spans="1:12" ht="15.75" customHeight="1" x14ac:dyDescent="0.25">
      <c r="A546" s="8" t="s">
        <v>190</v>
      </c>
      <c r="B546" s="10" t="s">
        <v>128</v>
      </c>
      <c r="C546" s="10" t="s">
        <v>121</v>
      </c>
      <c r="D546" s="11">
        <v>0.1</v>
      </c>
      <c r="E546" s="12">
        <v>0.05</v>
      </c>
      <c r="F546" s="9" t="s">
        <v>118</v>
      </c>
      <c r="G546" s="10" t="e">
        <f ca="1">CONCAT('BD-Artículos'!$B546,'BD-Artículos'!$D546)</f>
        <v>#NAME?</v>
      </c>
      <c r="H546" s="10" t="s">
        <v>3</v>
      </c>
      <c r="I546" s="9" t="s">
        <v>120</v>
      </c>
      <c r="J546" s="12">
        <v>2010</v>
      </c>
      <c r="K546" s="15" t="s">
        <v>31</v>
      </c>
      <c r="L546" s="10" t="s">
        <v>50</v>
      </c>
    </row>
    <row r="547" spans="1:12" ht="15.75" customHeight="1" x14ac:dyDescent="0.25">
      <c r="A547" s="8" t="s">
        <v>190</v>
      </c>
      <c r="B547" s="10" t="s">
        <v>128</v>
      </c>
      <c r="C547" s="10" t="s">
        <v>121</v>
      </c>
      <c r="D547" s="11">
        <v>0.09</v>
      </c>
      <c r="E547" s="12">
        <v>0.05</v>
      </c>
      <c r="F547" s="9" t="s">
        <v>118</v>
      </c>
      <c r="G547" s="10" t="e">
        <f ca="1">CONCAT('BD-Artículos'!$B547,'BD-Artículos'!$D547)</f>
        <v>#NAME?</v>
      </c>
      <c r="H547" s="10" t="s">
        <v>3</v>
      </c>
      <c r="I547" s="9" t="s">
        <v>120</v>
      </c>
      <c r="J547" s="12">
        <v>2010</v>
      </c>
      <c r="K547" s="15" t="s">
        <v>64</v>
      </c>
      <c r="L547" s="10" t="s">
        <v>50</v>
      </c>
    </row>
    <row r="548" spans="1:12" ht="15.75" customHeight="1" x14ac:dyDescent="0.25">
      <c r="A548" s="8" t="s">
        <v>190</v>
      </c>
      <c r="B548" s="10" t="s">
        <v>128</v>
      </c>
      <c r="C548" s="10" t="s">
        <v>121</v>
      </c>
      <c r="D548" s="11">
        <v>0.08</v>
      </c>
      <c r="E548" s="12">
        <v>0.05</v>
      </c>
      <c r="F548" s="9" t="s">
        <v>118</v>
      </c>
      <c r="G548" s="10" t="e">
        <f ca="1">CONCAT('BD-Artículos'!$B548,'BD-Artículos'!$D548)</f>
        <v>#NAME?</v>
      </c>
      <c r="H548" s="10" t="s">
        <v>3</v>
      </c>
      <c r="I548" s="9" t="s">
        <v>120</v>
      </c>
      <c r="J548" s="12">
        <v>2010</v>
      </c>
      <c r="K548" s="15" t="s">
        <v>31</v>
      </c>
      <c r="L548" s="10" t="s">
        <v>50</v>
      </c>
    </row>
    <row r="549" spans="1:12" ht="15.75" customHeight="1" x14ac:dyDescent="0.25">
      <c r="A549" s="8" t="s">
        <v>190</v>
      </c>
      <c r="B549" s="10" t="s">
        <v>128</v>
      </c>
      <c r="C549" s="10" t="s">
        <v>121</v>
      </c>
      <c r="D549" s="11">
        <v>0.04</v>
      </c>
      <c r="E549" s="12">
        <v>0.05</v>
      </c>
      <c r="F549" s="9" t="s">
        <v>118</v>
      </c>
      <c r="G549" s="10" t="e">
        <f ca="1">CONCAT('BD-Artículos'!$B549,'BD-Artículos'!$D549)</f>
        <v>#NAME?</v>
      </c>
      <c r="H549" s="10" t="s">
        <v>3</v>
      </c>
      <c r="I549" s="9" t="s">
        <v>120</v>
      </c>
      <c r="J549" s="12">
        <v>2009</v>
      </c>
      <c r="K549" s="15" t="s">
        <v>38</v>
      </c>
      <c r="L549" s="10" t="s">
        <v>50</v>
      </c>
    </row>
    <row r="550" spans="1:12" ht="15.75" customHeight="1" x14ac:dyDescent="0.25">
      <c r="A550" s="8" t="s">
        <v>190</v>
      </c>
      <c r="B550" s="10" t="s">
        <v>128</v>
      </c>
      <c r="C550" s="10" t="s">
        <v>121</v>
      </c>
      <c r="D550" s="11">
        <v>0.05</v>
      </c>
      <c r="E550" s="12">
        <v>0.05</v>
      </c>
      <c r="F550" s="9" t="s">
        <v>118</v>
      </c>
      <c r="G550" s="10" t="e">
        <f ca="1">CONCAT('BD-Artículos'!$B550,'BD-Artículos'!$D550)</f>
        <v>#NAME?</v>
      </c>
      <c r="H550" s="10" t="s">
        <v>3</v>
      </c>
      <c r="I550" s="9" t="s">
        <v>120</v>
      </c>
      <c r="J550" s="12">
        <v>2009</v>
      </c>
      <c r="K550" s="15" t="s">
        <v>27</v>
      </c>
      <c r="L550" s="10" t="s">
        <v>73</v>
      </c>
    </row>
    <row r="551" spans="1:12" ht="15.75" customHeight="1" x14ac:dyDescent="0.25">
      <c r="A551" s="8" t="s">
        <v>190</v>
      </c>
      <c r="B551" s="10" t="s">
        <v>128</v>
      </c>
      <c r="C551" s="10" t="s">
        <v>121</v>
      </c>
      <c r="D551" s="11">
        <v>0.10322824236093907</v>
      </c>
      <c r="E551" s="12">
        <v>0.05</v>
      </c>
      <c r="F551" s="9" t="s">
        <v>118</v>
      </c>
      <c r="G551" s="10" t="e">
        <f ca="1">CONCAT('BD-Artículos'!$B551,'BD-Artículos'!$D551)</f>
        <v>#NAME?</v>
      </c>
      <c r="H551" s="10" t="s">
        <v>3</v>
      </c>
      <c r="I551" s="9" t="s">
        <v>120</v>
      </c>
      <c r="J551" s="12">
        <v>2012</v>
      </c>
      <c r="K551" s="15" t="s">
        <v>60</v>
      </c>
      <c r="L551" s="10" t="s">
        <v>80</v>
      </c>
    </row>
    <row r="552" spans="1:12" ht="15.75" customHeight="1" x14ac:dyDescent="0.25">
      <c r="A552" s="8" t="s">
        <v>190</v>
      </c>
      <c r="B552" s="10" t="s">
        <v>128</v>
      </c>
      <c r="C552" s="10" t="s">
        <v>121</v>
      </c>
      <c r="D552" s="11">
        <v>0.14000000000000001</v>
      </c>
      <c r="E552" s="12">
        <v>0.05</v>
      </c>
      <c r="F552" s="9" t="s">
        <v>118</v>
      </c>
      <c r="G552" s="10" t="e">
        <f ca="1">CONCAT('BD-Artículos'!$B552,'BD-Artículos'!$D552)</f>
        <v>#NAME?</v>
      </c>
      <c r="H552" s="10" t="s">
        <v>3</v>
      </c>
      <c r="I552" s="9" t="s">
        <v>120</v>
      </c>
      <c r="J552" s="12">
        <v>2012</v>
      </c>
      <c r="K552" s="15" t="s">
        <v>103</v>
      </c>
      <c r="L552" s="10" t="s">
        <v>84</v>
      </c>
    </row>
    <row r="553" spans="1:12" ht="15.75" customHeight="1" x14ac:dyDescent="0.25">
      <c r="A553" s="8" t="s">
        <v>190</v>
      </c>
      <c r="B553" s="10" t="s">
        <v>128</v>
      </c>
      <c r="C553" s="10" t="s">
        <v>121</v>
      </c>
      <c r="D553" s="11">
        <v>0.13</v>
      </c>
      <c r="E553" s="12">
        <v>0.05</v>
      </c>
      <c r="F553" s="9" t="s">
        <v>118</v>
      </c>
      <c r="G553" s="10" t="e">
        <f ca="1">CONCAT('BD-Artículos'!$B553,'BD-Artículos'!$D553)</f>
        <v>#NAME?</v>
      </c>
      <c r="H553" s="10" t="s">
        <v>3</v>
      </c>
      <c r="I553" s="9" t="s">
        <v>120</v>
      </c>
      <c r="J553" s="12">
        <v>2011</v>
      </c>
      <c r="K553" s="15" t="s">
        <v>64</v>
      </c>
      <c r="L553" s="10" t="s">
        <v>84</v>
      </c>
    </row>
    <row r="554" spans="1:12" ht="15.75" customHeight="1" x14ac:dyDescent="0.25">
      <c r="A554" s="8" t="s">
        <v>190</v>
      </c>
      <c r="B554" s="10" t="s">
        <v>128</v>
      </c>
      <c r="C554" s="10" t="s">
        <v>121</v>
      </c>
      <c r="D554" s="11">
        <v>0.12</v>
      </c>
      <c r="E554" s="12">
        <v>0.05</v>
      </c>
      <c r="F554" s="9" t="s">
        <v>118</v>
      </c>
      <c r="G554" s="10" t="e">
        <f ca="1">CONCAT('BD-Artículos'!$B554,'BD-Artículos'!$D554)</f>
        <v>#NAME?</v>
      </c>
      <c r="H554" s="10" t="s">
        <v>3</v>
      </c>
      <c r="I554" s="9" t="s">
        <v>120</v>
      </c>
      <c r="J554" s="12">
        <v>2011</v>
      </c>
      <c r="K554" s="15" t="s">
        <v>103</v>
      </c>
      <c r="L554" s="10" t="s">
        <v>84</v>
      </c>
    </row>
    <row r="555" spans="1:12" ht="15.75" customHeight="1" x14ac:dyDescent="0.25">
      <c r="A555" s="8" t="s">
        <v>190</v>
      </c>
      <c r="B555" s="10" t="s">
        <v>128</v>
      </c>
      <c r="C555" s="10" t="s">
        <v>121</v>
      </c>
      <c r="D555" s="11">
        <v>8.6661466582227259E-2</v>
      </c>
      <c r="E555" s="12">
        <v>0.05</v>
      </c>
      <c r="F555" s="9" t="s">
        <v>118</v>
      </c>
      <c r="G555" s="10" t="e">
        <f ca="1">CONCAT('BD-Artículos'!$B555,'BD-Artículos'!$D555)</f>
        <v>#NAME?</v>
      </c>
      <c r="H555" s="10" t="s">
        <v>3</v>
      </c>
      <c r="I555" s="9" t="s">
        <v>120</v>
      </c>
      <c r="J555" s="12">
        <v>2012</v>
      </c>
      <c r="K555" s="15" t="s">
        <v>107</v>
      </c>
      <c r="L555" s="10" t="s">
        <v>84</v>
      </c>
    </row>
    <row r="556" spans="1:12" ht="15.75" customHeight="1" x14ac:dyDescent="0.25">
      <c r="A556" s="8" t="s">
        <v>190</v>
      </c>
      <c r="B556" s="10" t="s">
        <v>128</v>
      </c>
      <c r="C556" s="10" t="s">
        <v>121</v>
      </c>
      <c r="D556" s="11">
        <v>0.06</v>
      </c>
      <c r="E556" s="12">
        <v>0.05</v>
      </c>
      <c r="F556" s="9" t="s">
        <v>118</v>
      </c>
      <c r="G556" s="10" t="e">
        <f ca="1">CONCAT('BD-Artículos'!$B556,'BD-Artículos'!$D556)</f>
        <v>#NAME?</v>
      </c>
      <c r="H556" s="10" t="s">
        <v>3</v>
      </c>
      <c r="I556" s="9" t="s">
        <v>120</v>
      </c>
      <c r="J556" s="12">
        <v>2011</v>
      </c>
      <c r="K556" s="15" t="s">
        <v>31</v>
      </c>
      <c r="L556" s="10" t="s">
        <v>84</v>
      </c>
    </row>
    <row r="557" spans="1:12" ht="15.75" customHeight="1" x14ac:dyDescent="0.25">
      <c r="A557" s="8" t="s">
        <v>190</v>
      </c>
      <c r="B557" s="10" t="s">
        <v>128</v>
      </c>
      <c r="C557" s="10" t="s">
        <v>121</v>
      </c>
      <c r="D557" s="11">
        <v>0.63</v>
      </c>
      <c r="E557" s="12">
        <v>0.05</v>
      </c>
      <c r="F557" s="9" t="s">
        <v>118</v>
      </c>
      <c r="G557" s="10" t="e">
        <f ca="1">CONCAT('BD-Artículos'!$B557,'BD-Artículos'!$D557)</f>
        <v>#NAME?</v>
      </c>
      <c r="H557" s="10" t="s">
        <v>3</v>
      </c>
      <c r="I557" s="9" t="s">
        <v>120</v>
      </c>
      <c r="J557" s="12">
        <v>2012</v>
      </c>
      <c r="K557" s="15" t="s">
        <v>79</v>
      </c>
      <c r="L557" s="10" t="s">
        <v>86</v>
      </c>
    </row>
    <row r="558" spans="1:12" ht="15.75" customHeight="1" x14ac:dyDescent="0.25">
      <c r="A558" s="8" t="s">
        <v>190</v>
      </c>
      <c r="B558" s="10" t="s">
        <v>128</v>
      </c>
      <c r="C558" s="10" t="s">
        <v>121</v>
      </c>
      <c r="D558" s="11">
        <v>0.2</v>
      </c>
      <c r="E558" s="12">
        <v>0.05</v>
      </c>
      <c r="F558" s="9" t="s">
        <v>118</v>
      </c>
      <c r="G558" s="10" t="e">
        <f ca="1">CONCAT('BD-Artículos'!$B558,'BD-Artículos'!$D558)</f>
        <v>#NAME?</v>
      </c>
      <c r="H558" s="10" t="s">
        <v>3</v>
      </c>
      <c r="I558" s="9" t="s">
        <v>120</v>
      </c>
      <c r="J558" s="12">
        <v>2011</v>
      </c>
      <c r="K558" s="15" t="s">
        <v>79</v>
      </c>
      <c r="L558" s="10" t="s">
        <v>86</v>
      </c>
    </row>
    <row r="559" spans="1:12" ht="15.75" customHeight="1" x14ac:dyDescent="0.25">
      <c r="A559" s="8" t="s">
        <v>190</v>
      </c>
      <c r="B559" s="10" t="s">
        <v>128</v>
      </c>
      <c r="C559" s="10" t="s">
        <v>121</v>
      </c>
      <c r="D559" s="11">
        <v>0.12</v>
      </c>
      <c r="E559" s="12">
        <v>0.05</v>
      </c>
      <c r="F559" s="9" t="s">
        <v>118</v>
      </c>
      <c r="G559" s="10" t="e">
        <f ca="1">CONCAT('BD-Artículos'!$B559,'BD-Artículos'!$D559)</f>
        <v>#NAME?</v>
      </c>
      <c r="H559" s="10" t="s">
        <v>3</v>
      </c>
      <c r="I559" s="9" t="s">
        <v>120</v>
      </c>
      <c r="J559" s="12">
        <v>2012</v>
      </c>
      <c r="K559" s="15" t="s">
        <v>27</v>
      </c>
      <c r="L559" s="10" t="s">
        <v>86</v>
      </c>
    </row>
    <row r="560" spans="1:12" ht="15.75" customHeight="1" x14ac:dyDescent="0.25">
      <c r="A560" s="8" t="s">
        <v>190</v>
      </c>
      <c r="B560" s="10" t="s">
        <v>128</v>
      </c>
      <c r="C560" s="10" t="s">
        <v>121</v>
      </c>
      <c r="D560" s="11">
        <v>0.11</v>
      </c>
      <c r="E560" s="12">
        <v>0.05</v>
      </c>
      <c r="F560" s="9" t="s">
        <v>118</v>
      </c>
      <c r="G560" s="10" t="e">
        <f ca="1">CONCAT('BD-Artículos'!$B560,'BD-Artículos'!$D560)</f>
        <v>#NAME?</v>
      </c>
      <c r="H560" s="10" t="s">
        <v>3</v>
      </c>
      <c r="I560" s="9" t="s">
        <v>120</v>
      </c>
      <c r="J560" s="12">
        <v>2012</v>
      </c>
      <c r="K560" s="15" t="s">
        <v>130</v>
      </c>
      <c r="L560" s="10" t="s">
        <v>86</v>
      </c>
    </row>
    <row r="561" spans="1:12" ht="15.75" customHeight="1" x14ac:dyDescent="0.25">
      <c r="A561" s="8" t="s">
        <v>190</v>
      </c>
      <c r="B561" s="10" t="s">
        <v>128</v>
      </c>
      <c r="C561" s="10" t="s">
        <v>121</v>
      </c>
      <c r="D561" s="11">
        <v>9.4401316465199836E-2</v>
      </c>
      <c r="E561" s="12">
        <v>0.05</v>
      </c>
      <c r="F561" s="9" t="s">
        <v>118</v>
      </c>
      <c r="G561" s="10" t="e">
        <f ca="1">CONCAT('BD-Artículos'!$B561,'BD-Artículos'!$D561)</f>
        <v>#NAME?</v>
      </c>
      <c r="H561" s="10" t="s">
        <v>3</v>
      </c>
      <c r="I561" s="9" t="s">
        <v>120</v>
      </c>
      <c r="J561" s="12">
        <v>2012</v>
      </c>
      <c r="K561" s="15" t="s">
        <v>60</v>
      </c>
      <c r="L561" s="10" t="s">
        <v>86</v>
      </c>
    </row>
    <row r="562" spans="1:12" ht="15.75" customHeight="1" x14ac:dyDescent="0.25">
      <c r="A562" s="8" t="s">
        <v>190</v>
      </c>
      <c r="B562" s="10" t="s">
        <v>128</v>
      </c>
      <c r="C562" s="10" t="s">
        <v>121</v>
      </c>
      <c r="D562" s="11">
        <v>0.05</v>
      </c>
      <c r="E562" s="12">
        <v>0.05</v>
      </c>
      <c r="F562" s="9" t="s">
        <v>118</v>
      </c>
      <c r="G562" s="10" t="e">
        <f ca="1">CONCAT('BD-Artículos'!$B562,'BD-Artículos'!$D562)</f>
        <v>#NAME?</v>
      </c>
      <c r="H562" s="10" t="s">
        <v>3</v>
      </c>
      <c r="I562" s="9" t="s">
        <v>120</v>
      </c>
      <c r="J562" s="12">
        <v>2012</v>
      </c>
      <c r="K562" s="15" t="s">
        <v>60</v>
      </c>
      <c r="L562" s="10" t="s">
        <v>86</v>
      </c>
    </row>
    <row r="563" spans="1:12" ht="15.75" customHeight="1" x14ac:dyDescent="0.25">
      <c r="A563" s="8" t="s">
        <v>190</v>
      </c>
      <c r="B563" s="10" t="s">
        <v>128</v>
      </c>
      <c r="C563" s="10" t="s">
        <v>121</v>
      </c>
      <c r="D563" s="11">
        <v>40</v>
      </c>
      <c r="E563" s="12">
        <v>0.05</v>
      </c>
      <c r="F563" s="10" t="s">
        <v>140</v>
      </c>
      <c r="G563" s="10" t="e">
        <f ca="1">CONCAT('BD-Artículos'!$B563,'BD-Artículos'!$D563)</f>
        <v>#NAME?</v>
      </c>
      <c r="H563" s="10" t="s">
        <v>3</v>
      </c>
      <c r="I563" s="10" t="s">
        <v>24</v>
      </c>
      <c r="J563" s="12">
        <v>2016</v>
      </c>
      <c r="K563" s="12" t="s">
        <v>79</v>
      </c>
      <c r="L563" s="10" t="s">
        <v>141</v>
      </c>
    </row>
    <row r="564" spans="1:12" ht="15.75" customHeight="1" x14ac:dyDescent="0.25">
      <c r="A564" s="8" t="s">
        <v>190</v>
      </c>
      <c r="B564" s="10" t="s">
        <v>128</v>
      </c>
      <c r="C564" s="10" t="s">
        <v>121</v>
      </c>
      <c r="D564" s="11">
        <v>0.11</v>
      </c>
      <c r="E564" s="12">
        <v>0.05</v>
      </c>
      <c r="F564" s="10" t="s">
        <v>140</v>
      </c>
      <c r="G564" s="10" t="e">
        <f ca="1">CONCAT('BD-Artículos'!$B564,'BD-Artículos'!$D564)</f>
        <v>#NAME?</v>
      </c>
      <c r="H564" s="10" t="s">
        <v>3</v>
      </c>
      <c r="I564" s="10" t="s">
        <v>24</v>
      </c>
      <c r="J564" s="12">
        <v>2017</v>
      </c>
      <c r="K564" s="12" t="s">
        <v>60</v>
      </c>
      <c r="L564" s="10" t="s">
        <v>141</v>
      </c>
    </row>
    <row r="565" spans="1:12" ht="15.75" customHeight="1" x14ac:dyDescent="0.25">
      <c r="A565" s="8" t="s">
        <v>190</v>
      </c>
      <c r="B565" s="10" t="s">
        <v>128</v>
      </c>
      <c r="C565" s="10" t="s">
        <v>121</v>
      </c>
      <c r="D565" s="11">
        <v>7.0000000000000007E-2</v>
      </c>
      <c r="E565" s="12">
        <v>0.05</v>
      </c>
      <c r="F565" s="10" t="s">
        <v>140</v>
      </c>
      <c r="G565" s="10" t="e">
        <f ca="1">CONCAT('BD-Artículos'!$B565,'BD-Artículos'!$D565)</f>
        <v>#NAME?</v>
      </c>
      <c r="H565" s="10" t="s">
        <v>3</v>
      </c>
      <c r="I565" s="10" t="s">
        <v>24</v>
      </c>
      <c r="J565" s="12">
        <v>2017</v>
      </c>
      <c r="K565" s="12" t="s">
        <v>124</v>
      </c>
      <c r="L565" s="10" t="s">
        <v>141</v>
      </c>
    </row>
    <row r="566" spans="1:12" ht="15.75" customHeight="1" x14ac:dyDescent="0.25">
      <c r="A566" s="8" t="s">
        <v>190</v>
      </c>
      <c r="B566" s="10" t="s">
        <v>128</v>
      </c>
      <c r="C566" s="10" t="s">
        <v>121</v>
      </c>
      <c r="D566" s="11">
        <v>0.01</v>
      </c>
      <c r="E566" s="12">
        <v>0.03</v>
      </c>
      <c r="F566" s="10" t="s">
        <v>145</v>
      </c>
      <c r="G566" s="10" t="e">
        <f ca="1">CONCAT('BD-Artículos'!$B566,'BD-Artículos'!$D566)</f>
        <v>#NAME?</v>
      </c>
      <c r="H566" s="10" t="s">
        <v>4</v>
      </c>
      <c r="I566" s="10" t="s">
        <v>26</v>
      </c>
      <c r="J566" s="12">
        <v>2012</v>
      </c>
      <c r="K566" s="20" t="s">
        <v>31</v>
      </c>
      <c r="L566" s="14" t="s">
        <v>146</v>
      </c>
    </row>
    <row r="567" spans="1:12" ht="15.75" customHeight="1" x14ac:dyDescent="0.25">
      <c r="A567" s="8" t="s">
        <v>190</v>
      </c>
      <c r="B567" s="10" t="s">
        <v>128</v>
      </c>
      <c r="C567" s="10" t="s">
        <v>121</v>
      </c>
      <c r="D567" s="19">
        <v>0.5</v>
      </c>
      <c r="E567" s="12">
        <v>0.1</v>
      </c>
      <c r="F567" s="10" t="s">
        <v>149</v>
      </c>
      <c r="G567" s="10" t="e">
        <f ca="1">CONCAT('BD-Artículos'!$B567,'BD-Artículos'!$D567)</f>
        <v>#NAME?</v>
      </c>
      <c r="H567" s="10" t="s">
        <v>4</v>
      </c>
      <c r="I567" s="9" t="s">
        <v>26</v>
      </c>
      <c r="J567" s="12">
        <v>2011</v>
      </c>
      <c r="K567" s="20" t="s">
        <v>124</v>
      </c>
      <c r="L567" s="14" t="s">
        <v>146</v>
      </c>
    </row>
    <row r="568" spans="1:12" ht="15.75" customHeight="1" x14ac:dyDescent="0.25">
      <c r="A568" s="8" t="s">
        <v>191</v>
      </c>
      <c r="B568" s="10" t="s">
        <v>63</v>
      </c>
      <c r="C568" s="10" t="s">
        <v>22</v>
      </c>
      <c r="D568" s="11">
        <v>0.38</v>
      </c>
      <c r="E568" s="12">
        <v>0.05</v>
      </c>
      <c r="F568" s="9" t="s">
        <v>53</v>
      </c>
      <c r="G568" s="10" t="e">
        <f ca="1">CONCAT('BD-Artículos'!$B568,'BD-Artículos'!$D568)</f>
        <v>#NAME?</v>
      </c>
      <c r="H568" s="10" t="s">
        <v>3</v>
      </c>
      <c r="I568" s="9" t="s">
        <v>48</v>
      </c>
      <c r="J568" s="12">
        <v>2012</v>
      </c>
      <c r="K568" s="15" t="s">
        <v>79</v>
      </c>
      <c r="L568" s="10" t="s">
        <v>86</v>
      </c>
    </row>
    <row r="569" spans="1:12" ht="15.75" customHeight="1" x14ac:dyDescent="0.25">
      <c r="A569" s="8" t="s">
        <v>191</v>
      </c>
      <c r="B569" s="10" t="s">
        <v>63</v>
      </c>
      <c r="C569" s="10" t="s">
        <v>22</v>
      </c>
      <c r="D569" s="11">
        <v>0.22</v>
      </c>
      <c r="E569" s="12">
        <v>0.05</v>
      </c>
      <c r="F569" s="9" t="s">
        <v>53</v>
      </c>
      <c r="G569" s="10" t="e">
        <f ca="1">CONCAT('BD-Artículos'!$B569,'BD-Artículos'!$D569)</f>
        <v>#NAME?</v>
      </c>
      <c r="H569" s="10" t="s">
        <v>3</v>
      </c>
      <c r="I569" s="9" t="s">
        <v>48</v>
      </c>
      <c r="J569" s="12">
        <v>2012</v>
      </c>
      <c r="K569" s="15" t="s">
        <v>79</v>
      </c>
      <c r="L569" s="10" t="s">
        <v>86</v>
      </c>
    </row>
    <row r="570" spans="1:12" ht="15.75" customHeight="1" x14ac:dyDescent="0.25">
      <c r="A570" s="8" t="s">
        <v>191</v>
      </c>
      <c r="B570" s="10" t="s">
        <v>63</v>
      </c>
      <c r="C570" s="10" t="s">
        <v>22</v>
      </c>
      <c r="D570" s="11">
        <v>4.7</v>
      </c>
      <c r="E570" s="12">
        <v>0.1</v>
      </c>
      <c r="F570" s="9" t="s">
        <v>47</v>
      </c>
      <c r="G570" s="10" t="e">
        <f ca="1">CONCAT('BD-Artículos'!$B570,'BD-Artículos'!$D570)</f>
        <v>#NAME?</v>
      </c>
      <c r="H570" s="10" t="s">
        <v>3</v>
      </c>
      <c r="I570" s="9" t="s">
        <v>48</v>
      </c>
      <c r="J570" s="12">
        <v>2012</v>
      </c>
      <c r="K570" s="15" t="s">
        <v>49</v>
      </c>
      <c r="L570" s="10" t="s">
        <v>50</v>
      </c>
    </row>
    <row r="571" spans="1:12" ht="15.75" customHeight="1" x14ac:dyDescent="0.25">
      <c r="A571" s="8" t="s">
        <v>191</v>
      </c>
      <c r="B571" s="10" t="s">
        <v>63</v>
      </c>
      <c r="C571" s="10" t="s">
        <v>22</v>
      </c>
      <c r="D571" s="11">
        <v>2.1</v>
      </c>
      <c r="E571" s="12">
        <v>0.1</v>
      </c>
      <c r="F571" s="9" t="s">
        <v>47</v>
      </c>
      <c r="G571" s="10" t="e">
        <f ca="1">CONCAT('BD-Artículos'!$B571,'BD-Artículos'!$D571)</f>
        <v>#NAME?</v>
      </c>
      <c r="H571" s="10" t="s">
        <v>3</v>
      </c>
      <c r="I571" s="9" t="s">
        <v>48</v>
      </c>
      <c r="J571" s="12">
        <v>2012</v>
      </c>
      <c r="K571" s="15" t="s">
        <v>49</v>
      </c>
      <c r="L571" s="10" t="s">
        <v>50</v>
      </c>
    </row>
    <row r="572" spans="1:12" ht="15.75" customHeight="1" x14ac:dyDescent="0.25">
      <c r="A572" s="8" t="s">
        <v>191</v>
      </c>
      <c r="B572" s="10" t="s">
        <v>63</v>
      </c>
      <c r="C572" s="10" t="s">
        <v>22</v>
      </c>
      <c r="D572" s="11">
        <v>0.3</v>
      </c>
      <c r="E572" s="12">
        <v>0.1</v>
      </c>
      <c r="F572" s="9" t="s">
        <v>53</v>
      </c>
      <c r="G572" s="10" t="e">
        <f ca="1">CONCAT('BD-Artículos'!$B572,'BD-Artículos'!$D572)</f>
        <v>#NAME?</v>
      </c>
      <c r="H572" s="10" t="s">
        <v>3</v>
      </c>
      <c r="I572" s="9" t="s">
        <v>48</v>
      </c>
      <c r="J572" s="12">
        <v>2009</v>
      </c>
      <c r="K572" s="15" t="s">
        <v>27</v>
      </c>
      <c r="L572" s="10" t="s">
        <v>73</v>
      </c>
    </row>
    <row r="573" spans="1:12" ht="15.75" customHeight="1" x14ac:dyDescent="0.25">
      <c r="A573" s="8" t="s">
        <v>191</v>
      </c>
      <c r="B573" s="10" t="s">
        <v>63</v>
      </c>
      <c r="C573" s="10" t="s">
        <v>22</v>
      </c>
      <c r="D573" s="11">
        <v>0.17</v>
      </c>
      <c r="E573" s="12">
        <v>0.1</v>
      </c>
      <c r="F573" s="9" t="s">
        <v>53</v>
      </c>
      <c r="G573" s="10" t="e">
        <f ca="1">CONCAT('BD-Artículos'!$B573,'BD-Artículos'!$D573)</f>
        <v>#NAME?</v>
      </c>
      <c r="H573" s="10" t="s">
        <v>3</v>
      </c>
      <c r="I573" s="9" t="s">
        <v>48</v>
      </c>
      <c r="J573" s="12">
        <v>2012</v>
      </c>
      <c r="K573" s="15" t="s">
        <v>103</v>
      </c>
      <c r="L573" s="10" t="s">
        <v>84</v>
      </c>
    </row>
    <row r="574" spans="1:12" ht="15.75" customHeight="1" x14ac:dyDescent="0.25">
      <c r="A574" s="8" t="s">
        <v>191</v>
      </c>
      <c r="B574" s="10" t="s">
        <v>63</v>
      </c>
      <c r="C574" s="10" t="s">
        <v>22</v>
      </c>
      <c r="D574" s="11">
        <v>0.12</v>
      </c>
      <c r="E574" s="12" t="s">
        <v>24</v>
      </c>
      <c r="F574" s="35" t="s">
        <v>249</v>
      </c>
      <c r="G574" s="10" t="e">
        <f ca="1">CONCAT('BD-Artículos'!$B574,'BD-Artículos'!$D574)</f>
        <v>#NAME?</v>
      </c>
      <c r="H574" s="10" t="s">
        <v>3</v>
      </c>
      <c r="I574" s="16" t="s">
        <v>56</v>
      </c>
      <c r="J574" s="12">
        <v>2012</v>
      </c>
      <c r="K574" s="12" t="s">
        <v>113</v>
      </c>
      <c r="L574" s="14" t="s">
        <v>154</v>
      </c>
    </row>
    <row r="575" spans="1:12" ht="15.75" customHeight="1" x14ac:dyDescent="0.25">
      <c r="A575" s="8" t="s">
        <v>191</v>
      </c>
      <c r="B575" s="10" t="s">
        <v>63</v>
      </c>
      <c r="C575" s="10" t="s">
        <v>22</v>
      </c>
      <c r="D575" s="11">
        <v>0.26</v>
      </c>
      <c r="E575" s="12">
        <v>0.05</v>
      </c>
      <c r="F575" s="9" t="s">
        <v>78</v>
      </c>
      <c r="G575" s="10" t="e">
        <f ca="1">CONCAT('BD-Artículos'!$B575,'BD-Artículos'!$D575)</f>
        <v>#NAME?</v>
      </c>
      <c r="H575" s="10" t="s">
        <v>3</v>
      </c>
      <c r="I575" s="9" t="s">
        <v>26</v>
      </c>
      <c r="J575" s="12">
        <v>2012</v>
      </c>
      <c r="K575" s="15" t="s">
        <v>79</v>
      </c>
      <c r="L575" s="10" t="s">
        <v>80</v>
      </c>
    </row>
    <row r="576" spans="1:12" ht="15.75" customHeight="1" x14ac:dyDescent="0.25">
      <c r="A576" s="8" t="s">
        <v>191</v>
      </c>
      <c r="B576" s="10" t="s">
        <v>63</v>
      </c>
      <c r="C576" s="10" t="s">
        <v>22</v>
      </c>
      <c r="D576" s="11">
        <v>1</v>
      </c>
      <c r="E576" s="12">
        <v>0.05</v>
      </c>
      <c r="F576" s="9" t="s">
        <v>105</v>
      </c>
      <c r="G576" s="10" t="e">
        <f ca="1">CONCAT('BD-Artículos'!$B576,'BD-Artículos'!$D576)</f>
        <v>#NAME?</v>
      </c>
      <c r="H576" s="10" t="s">
        <v>3</v>
      </c>
      <c r="I576" s="9" t="s">
        <v>26</v>
      </c>
      <c r="J576" s="12">
        <v>2012</v>
      </c>
      <c r="K576" s="15" t="s">
        <v>79</v>
      </c>
      <c r="L576" s="10" t="s">
        <v>84</v>
      </c>
    </row>
    <row r="577" spans="1:12" ht="15.75" customHeight="1" x14ac:dyDescent="0.25">
      <c r="A577" s="8" t="s">
        <v>191</v>
      </c>
      <c r="B577" s="10" t="s">
        <v>63</v>
      </c>
      <c r="C577" s="10" t="s">
        <v>22</v>
      </c>
      <c r="D577" s="11">
        <v>0.33</v>
      </c>
      <c r="E577" s="12">
        <v>0.05</v>
      </c>
      <c r="F577" s="9" t="s">
        <v>83</v>
      </c>
      <c r="G577" s="10" t="e">
        <f ca="1">CONCAT('BD-Artículos'!$B577,'BD-Artículos'!$D577)</f>
        <v>#NAME?</v>
      </c>
      <c r="H577" s="10" t="s">
        <v>3</v>
      </c>
      <c r="I577" s="9" t="s">
        <v>26</v>
      </c>
      <c r="J577" s="12">
        <v>2012</v>
      </c>
      <c r="K577" s="15" t="s">
        <v>79</v>
      </c>
      <c r="L577" s="10" t="s">
        <v>86</v>
      </c>
    </row>
    <row r="578" spans="1:12" ht="15.75" customHeight="1" x14ac:dyDescent="0.25">
      <c r="A578" s="8" t="s">
        <v>191</v>
      </c>
      <c r="B578" s="10" t="s">
        <v>63</v>
      </c>
      <c r="C578" s="10" t="s">
        <v>22</v>
      </c>
      <c r="D578" s="11">
        <v>0.24</v>
      </c>
      <c r="E578" s="12">
        <v>0.05</v>
      </c>
      <c r="F578" s="9" t="s">
        <v>83</v>
      </c>
      <c r="G578" s="10" t="e">
        <f ca="1">CONCAT('BD-Artículos'!$B578,'BD-Artículos'!$D578)</f>
        <v>#NAME?</v>
      </c>
      <c r="H578" s="10" t="s">
        <v>3</v>
      </c>
      <c r="I578" s="9" t="s">
        <v>26</v>
      </c>
      <c r="J578" s="12">
        <v>2012</v>
      </c>
      <c r="K578" s="15" t="s">
        <v>79</v>
      </c>
      <c r="L578" s="10" t="s">
        <v>86</v>
      </c>
    </row>
    <row r="579" spans="1:12" ht="15.75" customHeight="1" x14ac:dyDescent="0.25">
      <c r="A579" s="8" t="s">
        <v>191</v>
      </c>
      <c r="B579" s="10" t="s">
        <v>63</v>
      </c>
      <c r="C579" s="10" t="s">
        <v>22</v>
      </c>
      <c r="D579" s="11">
        <v>0.78</v>
      </c>
      <c r="E579" s="12">
        <v>0.1</v>
      </c>
      <c r="F579" s="9" t="s">
        <v>83</v>
      </c>
      <c r="G579" s="10" t="e">
        <f ca="1">CONCAT('BD-Artículos'!$B579,'BD-Artículos'!$D579)</f>
        <v>#NAME?</v>
      </c>
      <c r="H579" s="10" t="s">
        <v>3</v>
      </c>
      <c r="I579" s="9" t="s">
        <v>26</v>
      </c>
      <c r="J579" s="12">
        <v>2010</v>
      </c>
      <c r="K579" s="15" t="s">
        <v>60</v>
      </c>
      <c r="L579" s="10" t="s">
        <v>50</v>
      </c>
    </row>
    <row r="580" spans="1:12" ht="15.75" customHeight="1" x14ac:dyDescent="0.25">
      <c r="A580" s="8" t="s">
        <v>191</v>
      </c>
      <c r="B580" s="10" t="s">
        <v>63</v>
      </c>
      <c r="C580" s="10" t="s">
        <v>22</v>
      </c>
      <c r="D580" s="11">
        <v>0.47</v>
      </c>
      <c r="E580" s="12">
        <v>0.1</v>
      </c>
      <c r="F580" s="9" t="s">
        <v>83</v>
      </c>
      <c r="G580" s="10" t="e">
        <f ca="1">CONCAT('BD-Artículos'!$B580,'BD-Artículos'!$D580)</f>
        <v>#NAME?</v>
      </c>
      <c r="H580" s="10" t="s">
        <v>3</v>
      </c>
      <c r="I580" s="9" t="s">
        <v>26</v>
      </c>
      <c r="J580" s="12">
        <v>2012</v>
      </c>
      <c r="K580" s="15" t="s">
        <v>107</v>
      </c>
      <c r="L580" s="10" t="s">
        <v>84</v>
      </c>
    </row>
    <row r="581" spans="1:12" ht="15.75" customHeight="1" x14ac:dyDescent="0.25">
      <c r="A581" s="8" t="s">
        <v>191</v>
      </c>
      <c r="B581" s="10" t="s">
        <v>63</v>
      </c>
      <c r="C581" s="10" t="s">
        <v>22</v>
      </c>
      <c r="D581" s="11">
        <v>0.24</v>
      </c>
      <c r="E581" s="12">
        <v>0.1</v>
      </c>
      <c r="F581" s="9" t="s">
        <v>83</v>
      </c>
      <c r="G581" s="10" t="e">
        <f ca="1">CONCAT('BD-Artículos'!$B581,'BD-Artículos'!$D581)</f>
        <v>#NAME?</v>
      </c>
      <c r="H581" s="10" t="s">
        <v>3</v>
      </c>
      <c r="I581" s="9" t="s">
        <v>26</v>
      </c>
      <c r="J581" s="12">
        <v>2012</v>
      </c>
      <c r="K581" s="15" t="s">
        <v>103</v>
      </c>
      <c r="L581" s="10" t="s">
        <v>84</v>
      </c>
    </row>
    <row r="582" spans="1:12" ht="15.75" customHeight="1" x14ac:dyDescent="0.25">
      <c r="A582" s="8" t="s">
        <v>191</v>
      </c>
      <c r="B582" s="10" t="s">
        <v>63</v>
      </c>
      <c r="C582" s="10" t="s">
        <v>22</v>
      </c>
      <c r="D582" s="11">
        <v>6</v>
      </c>
      <c r="E582" s="12" t="s">
        <v>24</v>
      </c>
      <c r="F582" s="9" t="s">
        <v>240</v>
      </c>
      <c r="G582" s="10" t="e">
        <f ca="1">CONCAT('BD-Artículos'!$B582,'BD-Artículos'!$D582)</f>
        <v>#NAME?</v>
      </c>
      <c r="H582" s="10" t="s">
        <v>3</v>
      </c>
      <c r="I582" s="10" t="s">
        <v>26</v>
      </c>
      <c r="J582" s="12" t="s">
        <v>113</v>
      </c>
      <c r="K582" s="12" t="s">
        <v>113</v>
      </c>
      <c r="L582" s="14" t="s">
        <v>241</v>
      </c>
    </row>
    <row r="583" spans="1:12" ht="15.75" customHeight="1" x14ac:dyDescent="0.25">
      <c r="A583" s="8" t="s">
        <v>191</v>
      </c>
      <c r="B583" s="10" t="s">
        <v>63</v>
      </c>
      <c r="C583" s="10" t="s">
        <v>22</v>
      </c>
      <c r="D583" s="11">
        <v>0.36</v>
      </c>
      <c r="E583" s="12">
        <v>0.05</v>
      </c>
      <c r="F583" s="9" t="s">
        <v>118</v>
      </c>
      <c r="G583" s="10" t="e">
        <f ca="1">CONCAT('BD-Artículos'!$B583,'BD-Artículos'!$D583)</f>
        <v>#NAME?</v>
      </c>
      <c r="H583" s="10" t="s">
        <v>3</v>
      </c>
      <c r="I583" s="9" t="s">
        <v>120</v>
      </c>
      <c r="J583" s="12">
        <v>2012</v>
      </c>
      <c r="K583" s="15" t="s">
        <v>79</v>
      </c>
      <c r="L583" s="10" t="s">
        <v>86</v>
      </c>
    </row>
    <row r="584" spans="1:12" ht="15.75" customHeight="1" x14ac:dyDescent="0.25">
      <c r="A584" s="8" t="s">
        <v>191</v>
      </c>
      <c r="B584" s="10" t="s">
        <v>63</v>
      </c>
      <c r="C584" s="10" t="s">
        <v>22</v>
      </c>
      <c r="D584" s="11">
        <v>0.36</v>
      </c>
      <c r="E584" s="12">
        <v>0.05</v>
      </c>
      <c r="F584" s="9" t="s">
        <v>118</v>
      </c>
      <c r="G584" s="10" t="e">
        <f ca="1">CONCAT('BD-Artículos'!$B584,'BD-Artículos'!$D584)</f>
        <v>#NAME?</v>
      </c>
      <c r="H584" s="10" t="s">
        <v>3</v>
      </c>
      <c r="I584" s="9" t="s">
        <v>120</v>
      </c>
      <c r="J584" s="12">
        <v>2012</v>
      </c>
      <c r="K584" s="15" t="s">
        <v>79</v>
      </c>
      <c r="L584" s="10" t="s">
        <v>86</v>
      </c>
    </row>
    <row r="585" spans="1:12" ht="15.75" customHeight="1" x14ac:dyDescent="0.25">
      <c r="A585" s="8" t="s">
        <v>191</v>
      </c>
      <c r="B585" s="10" t="s">
        <v>63</v>
      </c>
      <c r="C585" s="10" t="s">
        <v>22</v>
      </c>
      <c r="D585" s="11">
        <v>0.8</v>
      </c>
      <c r="E585" s="12">
        <v>0.1</v>
      </c>
      <c r="F585" s="9" t="s">
        <v>118</v>
      </c>
      <c r="G585" s="10" t="e">
        <f ca="1">CONCAT('BD-Artículos'!$B585,'BD-Artículos'!$D585)</f>
        <v>#NAME?</v>
      </c>
      <c r="H585" s="10" t="s">
        <v>3</v>
      </c>
      <c r="I585" s="9" t="s">
        <v>120</v>
      </c>
      <c r="J585" s="12">
        <v>2009</v>
      </c>
      <c r="K585" s="15" t="s">
        <v>27</v>
      </c>
      <c r="L585" s="10" t="s">
        <v>73</v>
      </c>
    </row>
    <row r="586" spans="1:12" ht="15.75" customHeight="1" x14ac:dyDescent="0.25">
      <c r="A586" s="8" t="s">
        <v>191</v>
      </c>
      <c r="B586" s="10" t="s">
        <v>63</v>
      </c>
      <c r="C586" s="10" t="s">
        <v>22</v>
      </c>
      <c r="D586" s="11">
        <v>0.67</v>
      </c>
      <c r="E586" s="12">
        <v>0.1</v>
      </c>
      <c r="F586" s="9" t="s">
        <v>118</v>
      </c>
      <c r="G586" s="10" t="e">
        <f ca="1">CONCAT('BD-Artículos'!$B586,'BD-Artículos'!$D586)</f>
        <v>#NAME?</v>
      </c>
      <c r="H586" s="10" t="s">
        <v>3</v>
      </c>
      <c r="I586" s="9" t="s">
        <v>120</v>
      </c>
      <c r="J586" s="12">
        <v>2011</v>
      </c>
      <c r="K586" s="15" t="s">
        <v>64</v>
      </c>
      <c r="L586" s="10" t="s">
        <v>84</v>
      </c>
    </row>
    <row r="587" spans="1:12" ht="15.75" customHeight="1" x14ac:dyDescent="0.25">
      <c r="A587" s="8" t="s">
        <v>191</v>
      </c>
      <c r="B587" s="10" t="s">
        <v>63</v>
      </c>
      <c r="C587" s="10" t="s">
        <v>22</v>
      </c>
      <c r="D587" s="11">
        <v>0.23</v>
      </c>
      <c r="E587" s="12">
        <v>0.1</v>
      </c>
      <c r="F587" s="9" t="s">
        <v>118</v>
      </c>
      <c r="G587" s="10" t="e">
        <f ca="1">CONCAT('BD-Artículos'!$B587,'BD-Artículos'!$D587)</f>
        <v>#NAME?</v>
      </c>
      <c r="H587" s="10" t="s">
        <v>3</v>
      </c>
      <c r="I587" s="9" t="s">
        <v>120</v>
      </c>
      <c r="J587" s="12">
        <v>2012</v>
      </c>
      <c r="K587" s="15" t="s">
        <v>103</v>
      </c>
      <c r="L587" s="10" t="s">
        <v>84</v>
      </c>
    </row>
    <row r="588" spans="1:12" ht="15.75" customHeight="1" x14ac:dyDescent="0.25">
      <c r="A588" s="8" t="s">
        <v>191</v>
      </c>
      <c r="B588" s="10" t="s">
        <v>63</v>
      </c>
      <c r="C588" s="10" t="s">
        <v>22</v>
      </c>
      <c r="D588" s="11">
        <v>0.08</v>
      </c>
      <c r="E588" s="12">
        <v>0.05</v>
      </c>
      <c r="F588" s="10" t="s">
        <v>140</v>
      </c>
      <c r="G588" s="10" t="e">
        <f ca="1">CONCAT('BD-Artículos'!$B588,'BD-Artículos'!$D588)</f>
        <v>#NAME?</v>
      </c>
      <c r="H588" s="10" t="s">
        <v>3</v>
      </c>
      <c r="I588" s="10" t="s">
        <v>24</v>
      </c>
      <c r="J588" s="12">
        <v>2017</v>
      </c>
      <c r="K588" s="12" t="s">
        <v>60</v>
      </c>
      <c r="L588" s="10" t="s">
        <v>141</v>
      </c>
    </row>
    <row r="589" spans="1:12" ht="15.75" customHeight="1" x14ac:dyDescent="0.25">
      <c r="A589" s="8" t="s">
        <v>192</v>
      </c>
      <c r="B589" s="10" t="s">
        <v>129</v>
      </c>
      <c r="C589" s="10" t="s">
        <v>121</v>
      </c>
      <c r="D589" s="11">
        <v>0.2</v>
      </c>
      <c r="E589" s="12">
        <v>7.8E-2</v>
      </c>
      <c r="F589" s="10" t="s">
        <v>250</v>
      </c>
      <c r="G589" s="10" t="e">
        <f ca="1">CONCAT('BD-Artículos'!$B589,'BD-Artículos'!$D589)</f>
        <v>#NAME?</v>
      </c>
      <c r="H589" s="10" t="s">
        <v>3</v>
      </c>
      <c r="I589" s="10" t="s">
        <v>24</v>
      </c>
      <c r="J589" s="12">
        <v>2016</v>
      </c>
      <c r="K589" s="12" t="s">
        <v>103</v>
      </c>
      <c r="L589" s="10" t="s">
        <v>141</v>
      </c>
    </row>
    <row r="590" spans="1:12" ht="15.75" customHeight="1" x14ac:dyDescent="0.25">
      <c r="A590" s="8" t="s">
        <v>192</v>
      </c>
      <c r="B590" s="10" t="s">
        <v>129</v>
      </c>
      <c r="C590" s="10" t="s">
        <v>121</v>
      </c>
      <c r="D590" s="11">
        <v>0.16</v>
      </c>
      <c r="E590" s="12">
        <v>7.8E-2</v>
      </c>
      <c r="F590" s="10" t="s">
        <v>251</v>
      </c>
      <c r="G590" s="10" t="e">
        <f ca="1">CONCAT('BD-Artículos'!$B590,'BD-Artículos'!$D590)</f>
        <v>#NAME?</v>
      </c>
      <c r="H590" s="10" t="s">
        <v>3</v>
      </c>
      <c r="I590" s="10" t="s">
        <v>24</v>
      </c>
      <c r="J590" s="12">
        <v>2016</v>
      </c>
      <c r="K590" s="12" t="s">
        <v>103</v>
      </c>
      <c r="L590" s="10" t="s">
        <v>141</v>
      </c>
    </row>
    <row r="591" spans="1:12" ht="15.75" customHeight="1" x14ac:dyDescent="0.25">
      <c r="A591" s="8" t="s">
        <v>192</v>
      </c>
      <c r="B591" s="10" t="s">
        <v>129</v>
      </c>
      <c r="C591" s="10" t="s">
        <v>121</v>
      </c>
      <c r="D591" s="11">
        <v>0.14000000000000001</v>
      </c>
      <c r="E591" s="12">
        <v>7.8E-2</v>
      </c>
      <c r="F591" s="10" t="s">
        <v>156</v>
      </c>
      <c r="G591" s="10" t="e">
        <f ca="1">CONCAT('BD-Artículos'!$B591,'BD-Artículos'!$D591)</f>
        <v>#NAME?</v>
      </c>
      <c r="H591" s="10" t="s">
        <v>3</v>
      </c>
      <c r="I591" s="10" t="s">
        <v>24</v>
      </c>
      <c r="J591" s="12">
        <v>2016</v>
      </c>
      <c r="K591" s="12" t="s">
        <v>103</v>
      </c>
      <c r="L591" s="10" t="s">
        <v>141</v>
      </c>
    </row>
    <row r="592" spans="1:12" ht="15.75" customHeight="1" x14ac:dyDescent="0.25">
      <c r="A592" s="8" t="s">
        <v>192</v>
      </c>
      <c r="B592" s="10" t="s">
        <v>129</v>
      </c>
      <c r="C592" s="10" t="s">
        <v>121</v>
      </c>
      <c r="D592" s="11">
        <v>0.17</v>
      </c>
      <c r="E592" s="12">
        <v>7.8E-2</v>
      </c>
      <c r="F592" s="10" t="s">
        <v>252</v>
      </c>
      <c r="G592" s="10" t="e">
        <f ca="1">CONCAT('BD-Artículos'!$B592,'BD-Artículos'!$D592)</f>
        <v>#NAME?</v>
      </c>
      <c r="H592" s="10" t="s">
        <v>3</v>
      </c>
      <c r="I592" s="10" t="s">
        <v>24</v>
      </c>
      <c r="J592" s="12">
        <v>2017</v>
      </c>
      <c r="K592" s="12" t="s">
        <v>124</v>
      </c>
      <c r="L592" s="10" t="s">
        <v>141</v>
      </c>
    </row>
    <row r="593" spans="1:12" ht="15.75" customHeight="1" x14ac:dyDescent="0.25">
      <c r="A593" s="8" t="s">
        <v>193</v>
      </c>
      <c r="B593" s="10" t="s">
        <v>111</v>
      </c>
      <c r="C593" s="10" t="s">
        <v>21</v>
      </c>
      <c r="D593" s="11">
        <v>0.02</v>
      </c>
      <c r="E593" s="12" t="s">
        <v>24</v>
      </c>
      <c r="F593" s="9" t="s">
        <v>169</v>
      </c>
      <c r="G593" s="10" t="e">
        <f ca="1">CONCAT('BD-Artículos'!$B593,'BD-Artículos'!$D593)</f>
        <v>#NAME?</v>
      </c>
      <c r="H593" s="9" t="s">
        <v>1</v>
      </c>
      <c r="I593" s="10" t="s">
        <v>167</v>
      </c>
      <c r="J593" s="12">
        <v>2007</v>
      </c>
      <c r="K593" s="12" t="s">
        <v>31</v>
      </c>
      <c r="L593" s="14" t="s">
        <v>168</v>
      </c>
    </row>
    <row r="594" spans="1:12" ht="15.75" customHeight="1" x14ac:dyDescent="0.25">
      <c r="A594" s="8" t="s">
        <v>193</v>
      </c>
      <c r="B594" s="10" t="s">
        <v>111</v>
      </c>
      <c r="C594" s="10" t="s">
        <v>21</v>
      </c>
      <c r="D594" s="11">
        <v>0.23</v>
      </c>
      <c r="E594" s="12">
        <v>0.05</v>
      </c>
      <c r="F594" s="16" t="s">
        <v>152</v>
      </c>
      <c r="G594" s="10" t="e">
        <f ca="1">CONCAT('BD-Artículos'!$B594,'BD-Artículos'!$D594)</f>
        <v>#NAME?</v>
      </c>
      <c r="H594" s="10" t="s">
        <v>3</v>
      </c>
      <c r="I594" s="9" t="s">
        <v>48</v>
      </c>
      <c r="J594" s="12">
        <v>2012</v>
      </c>
      <c r="K594" s="15" t="s">
        <v>69</v>
      </c>
      <c r="L594" s="10" t="s">
        <v>50</v>
      </c>
    </row>
    <row r="595" spans="1:12" ht="15.75" customHeight="1" x14ac:dyDescent="0.25">
      <c r="A595" s="8" t="s">
        <v>193</v>
      </c>
      <c r="B595" s="10" t="s">
        <v>111</v>
      </c>
      <c r="C595" s="10" t="s">
        <v>21</v>
      </c>
      <c r="D595" s="11">
        <v>0.59</v>
      </c>
      <c r="E595" s="12">
        <v>0.05</v>
      </c>
      <c r="F595" s="9" t="s">
        <v>53</v>
      </c>
      <c r="G595" s="10" t="e">
        <f ca="1">CONCAT('BD-Artículos'!$B595,'BD-Artículos'!$D595)</f>
        <v>#NAME?</v>
      </c>
      <c r="H595" s="10" t="s">
        <v>3</v>
      </c>
      <c r="I595" s="9" t="s">
        <v>48</v>
      </c>
      <c r="J595" s="12">
        <v>2011</v>
      </c>
      <c r="K595" s="15" t="s">
        <v>31</v>
      </c>
      <c r="L595" s="10" t="s">
        <v>84</v>
      </c>
    </row>
    <row r="596" spans="1:12" ht="15.75" customHeight="1" x14ac:dyDescent="0.25">
      <c r="A596" s="8" t="s">
        <v>193</v>
      </c>
      <c r="B596" s="10" t="s">
        <v>111</v>
      </c>
      <c r="C596" s="10" t="s">
        <v>21</v>
      </c>
      <c r="D596" s="11">
        <v>0.37</v>
      </c>
      <c r="E596" s="12">
        <v>0.05</v>
      </c>
      <c r="F596" s="9" t="s">
        <v>53</v>
      </c>
      <c r="G596" s="10" t="e">
        <f ca="1">CONCAT('BD-Artículos'!$B596,'BD-Artículos'!$D596)</f>
        <v>#NAME?</v>
      </c>
      <c r="H596" s="10" t="s">
        <v>3</v>
      </c>
      <c r="I596" s="9" t="s">
        <v>48</v>
      </c>
      <c r="J596" s="12">
        <v>2012</v>
      </c>
      <c r="K596" s="15" t="s">
        <v>69</v>
      </c>
      <c r="L596" s="10" t="s">
        <v>84</v>
      </c>
    </row>
    <row r="597" spans="1:12" ht="15.75" customHeight="1" x14ac:dyDescent="0.25">
      <c r="A597" s="8" t="s">
        <v>193</v>
      </c>
      <c r="B597" s="10" t="s">
        <v>111</v>
      </c>
      <c r="C597" s="10" t="s">
        <v>21</v>
      </c>
      <c r="D597" s="11">
        <v>0.28000000000000003</v>
      </c>
      <c r="E597" s="12">
        <v>0.05</v>
      </c>
      <c r="F597" s="9" t="s">
        <v>53</v>
      </c>
      <c r="G597" s="10" t="e">
        <f ca="1">CONCAT('BD-Artículos'!$B597,'BD-Artículos'!$D597)</f>
        <v>#NAME?</v>
      </c>
      <c r="H597" s="10" t="s">
        <v>3</v>
      </c>
      <c r="I597" s="9" t="s">
        <v>48</v>
      </c>
      <c r="J597" s="12">
        <v>2011</v>
      </c>
      <c r="K597" s="15" t="s">
        <v>103</v>
      </c>
      <c r="L597" s="10" t="s">
        <v>84</v>
      </c>
    </row>
    <row r="598" spans="1:12" ht="15.75" customHeight="1" x14ac:dyDescent="0.25">
      <c r="A598" s="8" t="s">
        <v>193</v>
      </c>
      <c r="B598" s="10" t="s">
        <v>111</v>
      </c>
      <c r="C598" s="10" t="s">
        <v>21</v>
      </c>
      <c r="D598" s="11">
        <v>0.39</v>
      </c>
      <c r="E598" s="12">
        <v>0.05</v>
      </c>
      <c r="F598" s="9" t="s">
        <v>53</v>
      </c>
      <c r="G598" s="10" t="e">
        <f ca="1">CONCAT('BD-Artículos'!$B598,'BD-Artículos'!$D598)</f>
        <v>#NAME?</v>
      </c>
      <c r="H598" s="10" t="s">
        <v>3</v>
      </c>
      <c r="I598" s="9" t="s">
        <v>48</v>
      </c>
      <c r="J598" s="12">
        <v>2012</v>
      </c>
      <c r="K598" s="15" t="s">
        <v>27</v>
      </c>
      <c r="L598" s="10" t="s">
        <v>86</v>
      </c>
    </row>
    <row r="599" spans="1:12" ht="15.75" customHeight="1" x14ac:dyDescent="0.25">
      <c r="A599" s="8" t="s">
        <v>193</v>
      </c>
      <c r="B599" s="10" t="s">
        <v>111</v>
      </c>
      <c r="C599" s="10" t="s">
        <v>21</v>
      </c>
      <c r="D599" s="11">
        <v>0.35</v>
      </c>
      <c r="E599" s="12">
        <v>0.05</v>
      </c>
      <c r="F599" s="9" t="s">
        <v>53</v>
      </c>
      <c r="G599" s="10" t="e">
        <f ca="1">CONCAT('BD-Artículos'!$B599,'BD-Artículos'!$D599)</f>
        <v>#NAME?</v>
      </c>
      <c r="H599" s="10" t="s">
        <v>3</v>
      </c>
      <c r="I599" s="9" t="s">
        <v>48</v>
      </c>
      <c r="J599" s="12">
        <v>2011</v>
      </c>
      <c r="K599" s="15" t="s">
        <v>27</v>
      </c>
      <c r="L599" s="10" t="s">
        <v>86</v>
      </c>
    </row>
    <row r="600" spans="1:12" ht="15.75" customHeight="1" x14ac:dyDescent="0.25">
      <c r="A600" s="8" t="s">
        <v>193</v>
      </c>
      <c r="B600" s="10" t="s">
        <v>111</v>
      </c>
      <c r="C600" s="10" t="s">
        <v>21</v>
      </c>
      <c r="D600" s="11">
        <v>0.2</v>
      </c>
      <c r="E600" s="12">
        <v>0.05</v>
      </c>
      <c r="F600" s="9" t="s">
        <v>53</v>
      </c>
      <c r="G600" s="10" t="e">
        <f ca="1">CONCAT('BD-Artículos'!$B600,'BD-Artículos'!$D600)</f>
        <v>#NAME?</v>
      </c>
      <c r="H600" s="10" t="s">
        <v>3</v>
      </c>
      <c r="I600" s="9" t="s">
        <v>48</v>
      </c>
      <c r="J600" s="12">
        <v>2011</v>
      </c>
      <c r="K600" s="15" t="s">
        <v>27</v>
      </c>
      <c r="L600" s="10" t="s">
        <v>86</v>
      </c>
    </row>
    <row r="601" spans="1:12" ht="15.75" customHeight="1" x14ac:dyDescent="0.25">
      <c r="A601" s="8" t="s">
        <v>193</v>
      </c>
      <c r="B601" s="10" t="s">
        <v>111</v>
      </c>
      <c r="C601" s="10" t="s">
        <v>21</v>
      </c>
      <c r="D601" s="11">
        <v>0.2</v>
      </c>
      <c r="E601" s="12">
        <v>0.05</v>
      </c>
      <c r="F601" s="9" t="s">
        <v>53</v>
      </c>
      <c r="G601" s="10" t="e">
        <f ca="1">CONCAT('BD-Artículos'!$B601,'BD-Artículos'!$D601)</f>
        <v>#NAME?</v>
      </c>
      <c r="H601" s="10" t="s">
        <v>3</v>
      </c>
      <c r="I601" s="9" t="s">
        <v>48</v>
      </c>
      <c r="J601" s="12">
        <v>2011</v>
      </c>
      <c r="K601" s="15" t="s">
        <v>27</v>
      </c>
      <c r="L601" s="10" t="s">
        <v>86</v>
      </c>
    </row>
    <row r="602" spans="1:12" ht="15.75" customHeight="1" x14ac:dyDescent="0.25">
      <c r="A602" s="8" t="s">
        <v>193</v>
      </c>
      <c r="B602" s="10" t="s">
        <v>111</v>
      </c>
      <c r="C602" s="10" t="s">
        <v>21</v>
      </c>
      <c r="D602" s="11">
        <v>0.16</v>
      </c>
      <c r="E602" s="12">
        <v>0.05</v>
      </c>
      <c r="F602" s="9" t="s">
        <v>53</v>
      </c>
      <c r="G602" s="10" t="e">
        <f ca="1">CONCAT('BD-Artículos'!$B602,'BD-Artículos'!$D602)</f>
        <v>#NAME?</v>
      </c>
      <c r="H602" s="10" t="s">
        <v>3</v>
      </c>
      <c r="I602" s="9" t="s">
        <v>48</v>
      </c>
      <c r="J602" s="12">
        <v>2011</v>
      </c>
      <c r="K602" s="15" t="s">
        <v>79</v>
      </c>
      <c r="L602" s="10" t="s">
        <v>86</v>
      </c>
    </row>
    <row r="603" spans="1:12" ht="15.75" customHeight="1" x14ac:dyDescent="0.25">
      <c r="A603" s="8" t="s">
        <v>193</v>
      </c>
      <c r="B603" s="10" t="s">
        <v>111</v>
      </c>
      <c r="C603" s="10" t="s">
        <v>21</v>
      </c>
      <c r="D603" s="11">
        <v>0.1</v>
      </c>
      <c r="E603" s="12">
        <v>0.05</v>
      </c>
      <c r="F603" s="9" t="s">
        <v>53</v>
      </c>
      <c r="G603" s="10" t="e">
        <f ca="1">CONCAT('BD-Artículos'!$B603,'BD-Artículos'!$D603)</f>
        <v>#NAME?</v>
      </c>
      <c r="H603" s="10" t="s">
        <v>3</v>
      </c>
      <c r="I603" s="9" t="s">
        <v>48</v>
      </c>
      <c r="J603" s="12">
        <v>2012</v>
      </c>
      <c r="K603" s="15" t="s">
        <v>79</v>
      </c>
      <c r="L603" s="10" t="s">
        <v>86</v>
      </c>
    </row>
    <row r="604" spans="1:12" ht="15.75" customHeight="1" x14ac:dyDescent="0.25">
      <c r="A604" s="8" t="s">
        <v>193</v>
      </c>
      <c r="B604" s="10" t="s">
        <v>111</v>
      </c>
      <c r="C604" s="10" t="s">
        <v>21</v>
      </c>
      <c r="D604" s="11">
        <v>0.08</v>
      </c>
      <c r="E604" s="12">
        <v>0.05</v>
      </c>
      <c r="F604" s="9" t="s">
        <v>53</v>
      </c>
      <c r="G604" s="10" t="e">
        <f ca="1">CONCAT('BD-Artículos'!$B604,'BD-Artículos'!$D604)</f>
        <v>#NAME?</v>
      </c>
      <c r="H604" s="10" t="s">
        <v>3</v>
      </c>
      <c r="I604" s="9" t="s">
        <v>48</v>
      </c>
      <c r="J604" s="12">
        <v>2012</v>
      </c>
      <c r="K604" s="15" t="s">
        <v>60</v>
      </c>
      <c r="L604" s="10" t="s">
        <v>86</v>
      </c>
    </row>
    <row r="605" spans="1:12" ht="15.75" customHeight="1" x14ac:dyDescent="0.25">
      <c r="A605" s="8" t="s">
        <v>193</v>
      </c>
      <c r="B605" s="10" t="s">
        <v>111</v>
      </c>
      <c r="C605" s="10" t="s">
        <v>21</v>
      </c>
      <c r="D605" s="11">
        <v>7.8585389544828757E-2</v>
      </c>
      <c r="E605" s="12">
        <v>0.05</v>
      </c>
      <c r="F605" s="9" t="s">
        <v>53</v>
      </c>
      <c r="G605" s="10" t="e">
        <f ca="1">CONCAT('BD-Artículos'!$B605,'BD-Artículos'!$D605)</f>
        <v>#NAME?</v>
      </c>
      <c r="H605" s="10" t="s">
        <v>3</v>
      </c>
      <c r="I605" s="9" t="s">
        <v>48</v>
      </c>
      <c r="J605" s="12">
        <v>2012</v>
      </c>
      <c r="K605" s="15" t="s">
        <v>130</v>
      </c>
      <c r="L605" s="10" t="s">
        <v>86</v>
      </c>
    </row>
    <row r="606" spans="1:12" ht="15.75" customHeight="1" x14ac:dyDescent="0.25">
      <c r="A606" s="8" t="s">
        <v>193</v>
      </c>
      <c r="B606" s="10" t="s">
        <v>111</v>
      </c>
      <c r="C606" s="10" t="s">
        <v>21</v>
      </c>
      <c r="D606" s="11">
        <v>0.05</v>
      </c>
      <c r="E606" s="12">
        <v>0.05</v>
      </c>
      <c r="F606" s="9" t="s">
        <v>53</v>
      </c>
      <c r="G606" s="10" t="e">
        <f ca="1">CONCAT('BD-Artículos'!$B606,'BD-Artículos'!$D606)</f>
        <v>#NAME?</v>
      </c>
      <c r="H606" s="10" t="s">
        <v>3</v>
      </c>
      <c r="I606" s="9" t="s">
        <v>48</v>
      </c>
      <c r="J606" s="12">
        <v>2012</v>
      </c>
      <c r="K606" s="15" t="s">
        <v>79</v>
      </c>
      <c r="L606" s="10" t="s">
        <v>86</v>
      </c>
    </row>
    <row r="607" spans="1:12" ht="15.75" customHeight="1" x14ac:dyDescent="0.25">
      <c r="A607" s="8" t="s">
        <v>193</v>
      </c>
      <c r="B607" s="10" t="s">
        <v>111</v>
      </c>
      <c r="C607" s="10" t="s">
        <v>21</v>
      </c>
      <c r="D607" s="11">
        <v>1.43</v>
      </c>
      <c r="E607" s="12">
        <v>0.05</v>
      </c>
      <c r="F607" s="9" t="s">
        <v>55</v>
      </c>
      <c r="G607" s="10" t="e">
        <f ca="1">CONCAT('BD-Artículos'!$B607,'BD-Artículos'!$D607)</f>
        <v>#NAME?</v>
      </c>
      <c r="H607" s="10" t="s">
        <v>3</v>
      </c>
      <c r="I607" s="16" t="s">
        <v>56</v>
      </c>
      <c r="J607" s="12">
        <v>2011</v>
      </c>
      <c r="K607" s="15" t="s">
        <v>69</v>
      </c>
      <c r="L607" s="10" t="s">
        <v>50</v>
      </c>
    </row>
    <row r="608" spans="1:12" ht="15.75" customHeight="1" x14ac:dyDescent="0.25">
      <c r="A608" s="8" t="s">
        <v>193</v>
      </c>
      <c r="B608" s="10" t="s">
        <v>111</v>
      </c>
      <c r="C608" s="10" t="s">
        <v>21</v>
      </c>
      <c r="D608" s="11">
        <v>1.41</v>
      </c>
      <c r="E608" s="12">
        <v>0.05</v>
      </c>
      <c r="F608" s="9" t="s">
        <v>253</v>
      </c>
      <c r="G608" s="10" t="e">
        <f ca="1">CONCAT('BD-Artículos'!$B608,'BD-Artículos'!$D608)</f>
        <v>#NAME?</v>
      </c>
      <c r="H608" s="10" t="s">
        <v>3</v>
      </c>
      <c r="I608" s="16" t="s">
        <v>56</v>
      </c>
      <c r="J608" s="12">
        <v>2011</v>
      </c>
      <c r="K608" s="15" t="s">
        <v>69</v>
      </c>
      <c r="L608" s="10" t="s">
        <v>50</v>
      </c>
    </row>
    <row r="609" spans="1:12" ht="15.75" customHeight="1" x14ac:dyDescent="0.25">
      <c r="A609" s="8" t="s">
        <v>193</v>
      </c>
      <c r="B609" s="10" t="s">
        <v>111</v>
      </c>
      <c r="C609" s="10" t="s">
        <v>21</v>
      </c>
      <c r="D609" s="11">
        <v>0.98</v>
      </c>
      <c r="E609" s="12">
        <v>0.05</v>
      </c>
      <c r="F609" s="9" t="s">
        <v>244</v>
      </c>
      <c r="G609" s="10" t="e">
        <f ca="1">CONCAT('BD-Artículos'!$B609,'BD-Artículos'!$D609)</f>
        <v>#NAME?</v>
      </c>
      <c r="H609" s="10" t="s">
        <v>3</v>
      </c>
      <c r="I609" s="16" t="s">
        <v>56</v>
      </c>
      <c r="J609" s="12">
        <v>2012</v>
      </c>
      <c r="K609" s="15" t="s">
        <v>69</v>
      </c>
      <c r="L609" s="10" t="s">
        <v>50</v>
      </c>
    </row>
    <row r="610" spans="1:12" ht="15.75" customHeight="1" x14ac:dyDescent="0.25">
      <c r="A610" s="8" t="s">
        <v>193</v>
      </c>
      <c r="B610" s="10" t="s">
        <v>111</v>
      </c>
      <c r="C610" s="10" t="s">
        <v>21</v>
      </c>
      <c r="D610" s="11">
        <v>0.95</v>
      </c>
      <c r="E610" s="12">
        <v>0.05</v>
      </c>
      <c r="F610" s="9" t="s">
        <v>244</v>
      </c>
      <c r="G610" s="10" t="e">
        <f ca="1">CONCAT('BD-Artículos'!$B610,'BD-Artículos'!$D610)</f>
        <v>#NAME?</v>
      </c>
      <c r="H610" s="10" t="s">
        <v>3</v>
      </c>
      <c r="I610" s="16" t="s">
        <v>56</v>
      </c>
      <c r="J610" s="12">
        <v>2011</v>
      </c>
      <c r="K610" s="15" t="s">
        <v>69</v>
      </c>
      <c r="L610" s="10" t="s">
        <v>50</v>
      </c>
    </row>
    <row r="611" spans="1:12" ht="15.75" customHeight="1" x14ac:dyDescent="0.25">
      <c r="A611" s="8" t="s">
        <v>193</v>
      </c>
      <c r="B611" s="10" t="s">
        <v>111</v>
      </c>
      <c r="C611" s="10" t="s">
        <v>21</v>
      </c>
      <c r="D611" s="11">
        <v>0.45</v>
      </c>
      <c r="E611" s="12">
        <v>0.05</v>
      </c>
      <c r="F611" s="9" t="s">
        <v>253</v>
      </c>
      <c r="G611" s="10" t="e">
        <f ca="1">CONCAT('BD-Artículos'!$B611,'BD-Artículos'!$D611)</f>
        <v>#NAME?</v>
      </c>
      <c r="H611" s="10" t="s">
        <v>3</v>
      </c>
      <c r="I611" s="16" t="s">
        <v>56</v>
      </c>
      <c r="J611" s="12">
        <v>2011</v>
      </c>
      <c r="K611" s="15" t="s">
        <v>27</v>
      </c>
      <c r="L611" s="10" t="s">
        <v>50</v>
      </c>
    </row>
    <row r="612" spans="1:12" ht="15.75" customHeight="1" x14ac:dyDescent="0.25">
      <c r="A612" s="8" t="s">
        <v>193</v>
      </c>
      <c r="B612" s="10" t="s">
        <v>111</v>
      </c>
      <c r="C612" s="10" t="s">
        <v>21</v>
      </c>
      <c r="D612" s="11">
        <v>0.31</v>
      </c>
      <c r="E612" s="12">
        <v>0.05</v>
      </c>
      <c r="F612" s="9" t="s">
        <v>55</v>
      </c>
      <c r="G612" s="10" t="e">
        <f ca="1">CONCAT('BD-Artículos'!$B612,'BD-Artículos'!$D612)</f>
        <v>#NAME?</v>
      </c>
      <c r="H612" s="10" t="s">
        <v>3</v>
      </c>
      <c r="I612" s="16" t="s">
        <v>56</v>
      </c>
      <c r="J612" s="12">
        <v>2011</v>
      </c>
      <c r="K612" s="15" t="s">
        <v>60</v>
      </c>
      <c r="L612" s="10" t="s">
        <v>50</v>
      </c>
    </row>
    <row r="613" spans="1:12" ht="15.75" customHeight="1" x14ac:dyDescent="0.25">
      <c r="A613" s="8" t="s">
        <v>193</v>
      </c>
      <c r="B613" s="10" t="s">
        <v>111</v>
      </c>
      <c r="C613" s="10" t="s">
        <v>21</v>
      </c>
      <c r="D613" s="11">
        <v>0.28999999999999998</v>
      </c>
      <c r="E613" s="12">
        <v>0.05</v>
      </c>
      <c r="F613" s="9" t="s">
        <v>59</v>
      </c>
      <c r="G613" s="10" t="e">
        <f ca="1">CONCAT('BD-Artículos'!$B613,'BD-Artículos'!$D613)</f>
        <v>#NAME?</v>
      </c>
      <c r="H613" s="10" t="s">
        <v>3</v>
      </c>
      <c r="I613" s="16" t="s">
        <v>56</v>
      </c>
      <c r="J613" s="12">
        <v>2011</v>
      </c>
      <c r="K613" s="15" t="s">
        <v>60</v>
      </c>
      <c r="L613" s="10" t="s">
        <v>50</v>
      </c>
    </row>
    <row r="614" spans="1:12" ht="15.75" customHeight="1" x14ac:dyDescent="0.25">
      <c r="A614" s="8" t="s">
        <v>193</v>
      </c>
      <c r="B614" s="10" t="s">
        <v>111</v>
      </c>
      <c r="C614" s="10" t="s">
        <v>21</v>
      </c>
      <c r="D614" s="11">
        <v>0.27</v>
      </c>
      <c r="E614" s="12">
        <v>0.05</v>
      </c>
      <c r="F614" s="9" t="s">
        <v>253</v>
      </c>
      <c r="G614" s="10" t="e">
        <f ca="1">CONCAT('BD-Artículos'!$B614,'BD-Artículos'!$D614)</f>
        <v>#NAME?</v>
      </c>
      <c r="H614" s="10" t="s">
        <v>3</v>
      </c>
      <c r="I614" s="16" t="s">
        <v>56</v>
      </c>
      <c r="J614" s="12">
        <v>2011</v>
      </c>
      <c r="K614" s="15" t="s">
        <v>60</v>
      </c>
      <c r="L614" s="10" t="s">
        <v>50</v>
      </c>
    </row>
    <row r="615" spans="1:12" ht="15.75" customHeight="1" x14ac:dyDescent="0.25">
      <c r="A615" s="8" t="s">
        <v>193</v>
      </c>
      <c r="B615" s="10" t="s">
        <v>111</v>
      </c>
      <c r="C615" s="10" t="s">
        <v>21</v>
      </c>
      <c r="D615" s="11">
        <v>0.27</v>
      </c>
      <c r="E615" s="12">
        <v>0.05</v>
      </c>
      <c r="F615" s="9" t="s">
        <v>253</v>
      </c>
      <c r="G615" s="10" t="e">
        <f ca="1">CONCAT('BD-Artículos'!$B615,'BD-Artículos'!$D615)</f>
        <v>#NAME?</v>
      </c>
      <c r="H615" s="10" t="s">
        <v>3</v>
      </c>
      <c r="I615" s="16" t="s">
        <v>56</v>
      </c>
      <c r="J615" s="12">
        <v>2011</v>
      </c>
      <c r="K615" s="15" t="s">
        <v>27</v>
      </c>
      <c r="L615" s="10" t="s">
        <v>50</v>
      </c>
    </row>
    <row r="616" spans="1:12" ht="15.75" customHeight="1" x14ac:dyDescent="0.25">
      <c r="A616" s="8" t="s">
        <v>193</v>
      </c>
      <c r="B616" s="10" t="s">
        <v>111</v>
      </c>
      <c r="C616" s="10" t="s">
        <v>21</v>
      </c>
      <c r="D616" s="11">
        <v>0.26</v>
      </c>
      <c r="E616" s="12">
        <v>0.05</v>
      </c>
      <c r="F616" s="9" t="s">
        <v>55</v>
      </c>
      <c r="G616" s="10" t="e">
        <f ca="1">CONCAT('BD-Artículos'!$B616,'BD-Artículos'!$D616)</f>
        <v>#NAME?</v>
      </c>
      <c r="H616" s="10" t="s">
        <v>3</v>
      </c>
      <c r="I616" s="16" t="s">
        <v>56</v>
      </c>
      <c r="J616" s="12">
        <v>2011</v>
      </c>
      <c r="K616" s="15" t="s">
        <v>27</v>
      </c>
      <c r="L616" s="10" t="s">
        <v>50</v>
      </c>
    </row>
    <row r="617" spans="1:12" ht="15.75" customHeight="1" x14ac:dyDescent="0.25">
      <c r="A617" s="8" t="s">
        <v>193</v>
      </c>
      <c r="B617" s="10" t="s">
        <v>111</v>
      </c>
      <c r="C617" s="10" t="s">
        <v>21</v>
      </c>
      <c r="D617" s="11">
        <v>0.23</v>
      </c>
      <c r="E617" s="12">
        <v>0.05</v>
      </c>
      <c r="F617" s="9" t="s">
        <v>253</v>
      </c>
      <c r="G617" s="10" t="e">
        <f ca="1">CONCAT('BD-Artículos'!$B617,'BD-Artículos'!$D617)</f>
        <v>#NAME?</v>
      </c>
      <c r="H617" s="10" t="s">
        <v>3</v>
      </c>
      <c r="I617" s="16" t="s">
        <v>56</v>
      </c>
      <c r="J617" s="12">
        <v>2011</v>
      </c>
      <c r="K617" s="15" t="s">
        <v>60</v>
      </c>
      <c r="L617" s="10" t="s">
        <v>50</v>
      </c>
    </row>
    <row r="618" spans="1:12" ht="15.75" customHeight="1" x14ac:dyDescent="0.25">
      <c r="A618" s="8" t="s">
        <v>193</v>
      </c>
      <c r="B618" s="10" t="s">
        <v>111</v>
      </c>
      <c r="C618" s="10" t="s">
        <v>21</v>
      </c>
      <c r="D618" s="11">
        <v>0.22</v>
      </c>
      <c r="E618" s="12">
        <v>0.05</v>
      </c>
      <c r="F618" s="9" t="s">
        <v>62</v>
      </c>
      <c r="G618" s="10" t="e">
        <f ca="1">CONCAT('BD-Artículos'!$B618,'BD-Artículos'!$D618)</f>
        <v>#NAME?</v>
      </c>
      <c r="H618" s="10" t="s">
        <v>3</v>
      </c>
      <c r="I618" s="16" t="s">
        <v>56</v>
      </c>
      <c r="J618" s="12">
        <v>2010</v>
      </c>
      <c r="K618" s="15" t="s">
        <v>64</v>
      </c>
      <c r="L618" s="10" t="s">
        <v>50</v>
      </c>
    </row>
    <row r="619" spans="1:12" ht="15.75" customHeight="1" x14ac:dyDescent="0.25">
      <c r="A619" s="8" t="s">
        <v>193</v>
      </c>
      <c r="B619" s="10" t="s">
        <v>111</v>
      </c>
      <c r="C619" s="10" t="s">
        <v>21</v>
      </c>
      <c r="D619" s="11">
        <v>0.22</v>
      </c>
      <c r="E619" s="12">
        <v>0.05</v>
      </c>
      <c r="F619" s="9" t="s">
        <v>253</v>
      </c>
      <c r="G619" s="10" t="e">
        <f ca="1">CONCAT('BD-Artículos'!$B619,'BD-Artículos'!$D619)</f>
        <v>#NAME?</v>
      </c>
      <c r="H619" s="10" t="s">
        <v>3</v>
      </c>
      <c r="I619" s="16" t="s">
        <v>56</v>
      </c>
      <c r="J619" s="12">
        <v>2012</v>
      </c>
      <c r="K619" s="15" t="s">
        <v>69</v>
      </c>
      <c r="L619" s="10" t="s">
        <v>50</v>
      </c>
    </row>
    <row r="620" spans="1:12" ht="15.75" customHeight="1" x14ac:dyDescent="0.25">
      <c r="A620" s="8" t="s">
        <v>193</v>
      </c>
      <c r="B620" s="10" t="s">
        <v>111</v>
      </c>
      <c r="C620" s="10" t="s">
        <v>21</v>
      </c>
      <c r="D620" s="11">
        <v>0.21</v>
      </c>
      <c r="E620" s="12">
        <v>0.05</v>
      </c>
      <c r="F620" s="9" t="s">
        <v>244</v>
      </c>
      <c r="G620" s="10" t="e">
        <f ca="1">CONCAT('BD-Artículos'!$B620,'BD-Artículos'!$D620)</f>
        <v>#NAME?</v>
      </c>
      <c r="H620" s="10" t="s">
        <v>3</v>
      </c>
      <c r="I620" s="16" t="s">
        <v>56</v>
      </c>
      <c r="J620" s="12">
        <v>2011</v>
      </c>
      <c r="K620" s="15" t="s">
        <v>60</v>
      </c>
      <c r="L620" s="10" t="s">
        <v>50</v>
      </c>
    </row>
    <row r="621" spans="1:12" ht="15.75" customHeight="1" x14ac:dyDescent="0.25">
      <c r="A621" s="8" t="s">
        <v>193</v>
      </c>
      <c r="B621" s="10" t="s">
        <v>111</v>
      </c>
      <c r="C621" s="10" t="s">
        <v>21</v>
      </c>
      <c r="D621" s="11">
        <v>0.2</v>
      </c>
      <c r="E621" s="12">
        <v>0.05</v>
      </c>
      <c r="F621" s="9" t="s">
        <v>62</v>
      </c>
      <c r="G621" s="10" t="e">
        <f ca="1">CONCAT('BD-Artículos'!$B621,'BD-Artículos'!$D621)</f>
        <v>#NAME?</v>
      </c>
      <c r="H621" s="10" t="s">
        <v>3</v>
      </c>
      <c r="I621" s="16" t="s">
        <v>56</v>
      </c>
      <c r="J621" s="12">
        <v>2012</v>
      </c>
      <c r="K621" s="15" t="s">
        <v>49</v>
      </c>
      <c r="L621" s="10" t="s">
        <v>50</v>
      </c>
    </row>
    <row r="622" spans="1:12" ht="15.75" customHeight="1" x14ac:dyDescent="0.25">
      <c r="A622" s="8" t="s">
        <v>193</v>
      </c>
      <c r="B622" s="10" t="s">
        <v>111</v>
      </c>
      <c r="C622" s="10" t="s">
        <v>21</v>
      </c>
      <c r="D622" s="11">
        <v>0.2</v>
      </c>
      <c r="E622" s="12">
        <v>0.05</v>
      </c>
      <c r="F622" s="9" t="s">
        <v>59</v>
      </c>
      <c r="G622" s="10" t="e">
        <f ca="1">CONCAT('BD-Artículos'!$B622,'BD-Artículos'!$D622)</f>
        <v>#NAME?</v>
      </c>
      <c r="H622" s="10" t="s">
        <v>3</v>
      </c>
      <c r="I622" s="16" t="s">
        <v>56</v>
      </c>
      <c r="J622" s="12">
        <v>2012</v>
      </c>
      <c r="K622" s="15" t="s">
        <v>49</v>
      </c>
      <c r="L622" s="10" t="s">
        <v>50</v>
      </c>
    </row>
    <row r="623" spans="1:12" ht="15.75" customHeight="1" x14ac:dyDescent="0.25">
      <c r="A623" s="8" t="s">
        <v>193</v>
      </c>
      <c r="B623" s="10" t="s">
        <v>111</v>
      </c>
      <c r="C623" s="10" t="s">
        <v>21</v>
      </c>
      <c r="D623" s="11">
        <v>0.2</v>
      </c>
      <c r="E623" s="12">
        <v>0.05</v>
      </c>
      <c r="F623" s="9" t="s">
        <v>244</v>
      </c>
      <c r="G623" s="10" t="e">
        <f ca="1">CONCAT('BD-Artículos'!$B623,'BD-Artículos'!$D623)</f>
        <v>#NAME?</v>
      </c>
      <c r="H623" s="10" t="s">
        <v>3</v>
      </c>
      <c r="I623" s="16" t="s">
        <v>56</v>
      </c>
      <c r="J623" s="12">
        <v>2012</v>
      </c>
      <c r="K623" s="15" t="s">
        <v>49</v>
      </c>
      <c r="L623" s="10" t="s">
        <v>50</v>
      </c>
    </row>
    <row r="624" spans="1:12" ht="15.75" customHeight="1" x14ac:dyDescent="0.25">
      <c r="A624" s="8" t="s">
        <v>193</v>
      </c>
      <c r="B624" s="10" t="s">
        <v>111</v>
      </c>
      <c r="C624" s="10" t="s">
        <v>21</v>
      </c>
      <c r="D624" s="11">
        <v>0.19</v>
      </c>
      <c r="E624" s="12">
        <v>0.05</v>
      </c>
      <c r="F624" s="9" t="s">
        <v>55</v>
      </c>
      <c r="G624" s="10" t="e">
        <f ca="1">CONCAT('BD-Artículos'!$B624,'BD-Artículos'!$D624)</f>
        <v>#NAME?</v>
      </c>
      <c r="H624" s="10" t="s">
        <v>3</v>
      </c>
      <c r="I624" s="16" t="s">
        <v>56</v>
      </c>
      <c r="J624" s="12">
        <v>2012</v>
      </c>
      <c r="K624" s="15" t="s">
        <v>69</v>
      </c>
      <c r="L624" s="10" t="s">
        <v>50</v>
      </c>
    </row>
    <row r="625" spans="1:12" ht="15.75" customHeight="1" x14ac:dyDescent="0.25">
      <c r="A625" s="8" t="s">
        <v>193</v>
      </c>
      <c r="B625" s="10" t="s">
        <v>111</v>
      </c>
      <c r="C625" s="10" t="s">
        <v>21</v>
      </c>
      <c r="D625" s="11">
        <v>0.18</v>
      </c>
      <c r="E625" s="12">
        <v>0.05</v>
      </c>
      <c r="F625" s="9" t="s">
        <v>55</v>
      </c>
      <c r="G625" s="10" t="e">
        <f ca="1">CONCAT('BD-Artículos'!$B625,'BD-Artículos'!$D625)</f>
        <v>#NAME?</v>
      </c>
      <c r="H625" s="10" t="s">
        <v>3</v>
      </c>
      <c r="I625" s="16" t="s">
        <v>56</v>
      </c>
      <c r="J625" s="12">
        <v>2012</v>
      </c>
      <c r="K625" s="15" t="s">
        <v>69</v>
      </c>
      <c r="L625" s="10" t="s">
        <v>50</v>
      </c>
    </row>
    <row r="626" spans="1:12" ht="15.75" customHeight="1" x14ac:dyDescent="0.25">
      <c r="A626" s="8" t="s">
        <v>193</v>
      </c>
      <c r="B626" s="10" t="s">
        <v>111</v>
      </c>
      <c r="C626" s="10" t="s">
        <v>21</v>
      </c>
      <c r="D626" s="11">
        <v>0.17</v>
      </c>
      <c r="E626" s="12">
        <v>0.05</v>
      </c>
      <c r="F626" s="9" t="s">
        <v>253</v>
      </c>
      <c r="G626" s="10" t="e">
        <f ca="1">CONCAT('BD-Artículos'!$B626,'BD-Artículos'!$D626)</f>
        <v>#NAME?</v>
      </c>
      <c r="H626" s="10" t="s">
        <v>3</v>
      </c>
      <c r="I626" s="16" t="s">
        <v>56</v>
      </c>
      <c r="J626" s="12">
        <v>2011</v>
      </c>
      <c r="K626" s="15" t="s">
        <v>31</v>
      </c>
      <c r="L626" s="10" t="s">
        <v>50</v>
      </c>
    </row>
    <row r="627" spans="1:12" ht="15.75" customHeight="1" x14ac:dyDescent="0.25">
      <c r="A627" s="8" t="s">
        <v>193</v>
      </c>
      <c r="B627" s="10" t="s">
        <v>111</v>
      </c>
      <c r="C627" s="10" t="s">
        <v>21</v>
      </c>
      <c r="D627" s="11">
        <v>0.17</v>
      </c>
      <c r="E627" s="12">
        <v>0.05</v>
      </c>
      <c r="F627" s="9" t="s">
        <v>55</v>
      </c>
      <c r="G627" s="10" t="e">
        <f ca="1">CONCAT('BD-Artículos'!$B627,'BD-Artículos'!$D627)</f>
        <v>#NAME?</v>
      </c>
      <c r="H627" s="10" t="s">
        <v>3</v>
      </c>
      <c r="I627" s="16" t="s">
        <v>56</v>
      </c>
      <c r="J627" s="12">
        <v>2011</v>
      </c>
      <c r="K627" s="15" t="s">
        <v>27</v>
      </c>
      <c r="L627" s="10" t="s">
        <v>50</v>
      </c>
    </row>
    <row r="628" spans="1:12" ht="15.75" customHeight="1" x14ac:dyDescent="0.25">
      <c r="A628" s="8" t="s">
        <v>193</v>
      </c>
      <c r="B628" s="10" t="s">
        <v>111</v>
      </c>
      <c r="C628" s="10" t="s">
        <v>21</v>
      </c>
      <c r="D628" s="11">
        <v>0.17</v>
      </c>
      <c r="E628" s="12">
        <v>0.05</v>
      </c>
      <c r="F628" s="9" t="s">
        <v>253</v>
      </c>
      <c r="G628" s="10" t="e">
        <f ca="1">CONCAT('BD-Artículos'!$B628,'BD-Artículos'!$D628)</f>
        <v>#NAME?</v>
      </c>
      <c r="H628" s="10" t="s">
        <v>3</v>
      </c>
      <c r="I628" s="16" t="s">
        <v>56</v>
      </c>
      <c r="J628" s="12">
        <v>2011</v>
      </c>
      <c r="K628" s="15" t="s">
        <v>27</v>
      </c>
      <c r="L628" s="10" t="s">
        <v>50</v>
      </c>
    </row>
    <row r="629" spans="1:12" ht="15.75" customHeight="1" x14ac:dyDescent="0.25">
      <c r="A629" s="8" t="s">
        <v>193</v>
      </c>
      <c r="B629" s="10" t="s">
        <v>111</v>
      </c>
      <c r="C629" s="10" t="s">
        <v>21</v>
      </c>
      <c r="D629" s="11">
        <v>0.15</v>
      </c>
      <c r="E629" s="12">
        <v>0.05</v>
      </c>
      <c r="F629" s="9" t="s">
        <v>55</v>
      </c>
      <c r="G629" s="10" t="e">
        <f ca="1">CONCAT('BD-Artículos'!$B629,'BD-Artículos'!$D629)</f>
        <v>#NAME?</v>
      </c>
      <c r="H629" s="10" t="s">
        <v>3</v>
      </c>
      <c r="I629" s="16" t="s">
        <v>56</v>
      </c>
      <c r="J629" s="12">
        <v>2011</v>
      </c>
      <c r="K629" s="15" t="s">
        <v>31</v>
      </c>
      <c r="L629" s="10" t="s">
        <v>50</v>
      </c>
    </row>
    <row r="630" spans="1:12" ht="15.75" customHeight="1" x14ac:dyDescent="0.25">
      <c r="A630" s="8" t="s">
        <v>193</v>
      </c>
      <c r="B630" s="10" t="s">
        <v>111</v>
      </c>
      <c r="C630" s="10" t="s">
        <v>21</v>
      </c>
      <c r="D630" s="11">
        <v>0.13</v>
      </c>
      <c r="E630" s="12">
        <v>0.05</v>
      </c>
      <c r="F630" s="9" t="s">
        <v>244</v>
      </c>
      <c r="G630" s="10" t="e">
        <f ca="1">CONCAT('BD-Artículos'!$B630,'BD-Artículos'!$D630)</f>
        <v>#NAME?</v>
      </c>
      <c r="H630" s="10" t="s">
        <v>3</v>
      </c>
      <c r="I630" s="16" t="s">
        <v>56</v>
      </c>
      <c r="J630" s="12">
        <v>2011</v>
      </c>
      <c r="K630" s="15" t="s">
        <v>31</v>
      </c>
      <c r="L630" s="10" t="s">
        <v>50</v>
      </c>
    </row>
    <row r="631" spans="1:12" ht="15.75" customHeight="1" x14ac:dyDescent="0.25">
      <c r="A631" s="8" t="s">
        <v>193</v>
      </c>
      <c r="B631" s="10" t="s">
        <v>111</v>
      </c>
      <c r="C631" s="10" t="s">
        <v>21</v>
      </c>
      <c r="D631" s="11">
        <v>0.09</v>
      </c>
      <c r="E631" s="12">
        <v>0.05</v>
      </c>
      <c r="F631" s="9" t="s">
        <v>55</v>
      </c>
      <c r="G631" s="10" t="e">
        <f ca="1">CONCAT('BD-Artículos'!$B631,'BD-Artículos'!$D631)</f>
        <v>#NAME?</v>
      </c>
      <c r="H631" s="10" t="s">
        <v>3</v>
      </c>
      <c r="I631" s="16" t="s">
        <v>56</v>
      </c>
      <c r="J631" s="12">
        <v>2010</v>
      </c>
      <c r="K631" s="15" t="s">
        <v>64</v>
      </c>
      <c r="L631" s="10" t="s">
        <v>50</v>
      </c>
    </row>
    <row r="632" spans="1:12" ht="15.75" customHeight="1" x14ac:dyDescent="0.25">
      <c r="A632" s="8" t="s">
        <v>193</v>
      </c>
      <c r="B632" s="10" t="s">
        <v>111</v>
      </c>
      <c r="C632" s="10" t="s">
        <v>21</v>
      </c>
      <c r="D632" s="11">
        <v>0.2</v>
      </c>
      <c r="E632" s="12">
        <v>0.05</v>
      </c>
      <c r="F632" s="9" t="s">
        <v>59</v>
      </c>
      <c r="G632" s="10" t="e">
        <f ca="1">CONCAT('BD-Artículos'!$B632,'BD-Artículos'!$D632)</f>
        <v>#NAME?</v>
      </c>
      <c r="H632" s="10" t="s">
        <v>3</v>
      </c>
      <c r="I632" s="16" t="s">
        <v>56</v>
      </c>
      <c r="J632" s="12">
        <v>2009</v>
      </c>
      <c r="K632" s="15" t="s">
        <v>27</v>
      </c>
      <c r="L632" s="10" t="s">
        <v>73</v>
      </c>
    </row>
    <row r="633" spans="1:12" ht="15.75" customHeight="1" x14ac:dyDescent="0.25">
      <c r="A633" s="8" t="s">
        <v>193</v>
      </c>
      <c r="B633" s="10" t="s">
        <v>111</v>
      </c>
      <c r="C633" s="10" t="s">
        <v>21</v>
      </c>
      <c r="D633" s="11">
        <v>0.1</v>
      </c>
      <c r="E633" s="12">
        <v>0.05</v>
      </c>
      <c r="F633" s="9" t="s">
        <v>55</v>
      </c>
      <c r="G633" s="10" t="e">
        <f ca="1">CONCAT('BD-Artículos'!$B633,'BD-Artículos'!$D633)</f>
        <v>#NAME?</v>
      </c>
      <c r="H633" s="10" t="s">
        <v>3</v>
      </c>
      <c r="I633" s="16" t="s">
        <v>56</v>
      </c>
      <c r="J633" s="12">
        <v>2009</v>
      </c>
      <c r="K633" s="15" t="s">
        <v>27</v>
      </c>
      <c r="L633" s="10" t="s">
        <v>73</v>
      </c>
    </row>
    <row r="634" spans="1:12" ht="15.75" customHeight="1" x14ac:dyDescent="0.25">
      <c r="A634" s="8" t="s">
        <v>193</v>
      </c>
      <c r="B634" s="10" t="s">
        <v>111</v>
      </c>
      <c r="C634" s="10" t="s">
        <v>21</v>
      </c>
      <c r="D634" s="11">
        <v>0.1</v>
      </c>
      <c r="E634" s="12">
        <v>0.05</v>
      </c>
      <c r="F634" s="9" t="s">
        <v>253</v>
      </c>
      <c r="G634" s="10" t="e">
        <f ca="1">CONCAT('BD-Artículos'!$B634,'BD-Artículos'!$D634)</f>
        <v>#NAME?</v>
      </c>
      <c r="H634" s="10" t="s">
        <v>3</v>
      </c>
      <c r="I634" s="16" t="s">
        <v>56</v>
      </c>
      <c r="J634" s="12">
        <v>2009</v>
      </c>
      <c r="K634" s="15" t="s">
        <v>27</v>
      </c>
      <c r="L634" s="10" t="s">
        <v>73</v>
      </c>
    </row>
    <row r="635" spans="1:12" ht="15.75" customHeight="1" x14ac:dyDescent="0.25">
      <c r="A635" s="8" t="s">
        <v>193</v>
      </c>
      <c r="B635" s="10" t="s">
        <v>111</v>
      </c>
      <c r="C635" s="10" t="s">
        <v>21</v>
      </c>
      <c r="D635" s="19">
        <v>2</v>
      </c>
      <c r="E635" s="20">
        <v>0.05</v>
      </c>
      <c r="F635" s="10" t="s">
        <v>29</v>
      </c>
      <c r="G635" s="10" t="e">
        <f ca="1">CONCAT('BD-Artículos'!$B635,'BD-Artículos'!$D635)</f>
        <v>#NAME?</v>
      </c>
      <c r="H635" s="10" t="s">
        <v>3</v>
      </c>
      <c r="I635" s="10" t="s">
        <v>26</v>
      </c>
      <c r="J635" s="12">
        <v>2010</v>
      </c>
      <c r="K635" s="12" t="s">
        <v>49</v>
      </c>
      <c r="L635" s="14" t="s">
        <v>89</v>
      </c>
    </row>
    <row r="636" spans="1:12" ht="15.75" customHeight="1" x14ac:dyDescent="0.25">
      <c r="A636" s="8" t="s">
        <v>193</v>
      </c>
      <c r="B636" s="10" t="s">
        <v>111</v>
      </c>
      <c r="C636" s="10" t="s">
        <v>21</v>
      </c>
      <c r="D636" s="19">
        <v>0.7</v>
      </c>
      <c r="E636" s="20">
        <v>0.05</v>
      </c>
      <c r="F636" s="10" t="s">
        <v>90</v>
      </c>
      <c r="G636" s="10" t="e">
        <f ca="1">CONCAT('BD-Artículos'!$B636,'BD-Artículos'!$D636)</f>
        <v>#NAME?</v>
      </c>
      <c r="H636" s="10" t="s">
        <v>3</v>
      </c>
      <c r="I636" s="10" t="s">
        <v>26</v>
      </c>
      <c r="J636" s="12">
        <v>2010</v>
      </c>
      <c r="K636" s="12" t="s">
        <v>49</v>
      </c>
      <c r="L636" s="14" t="s">
        <v>89</v>
      </c>
    </row>
    <row r="637" spans="1:12" ht="15.75" customHeight="1" x14ac:dyDescent="0.25">
      <c r="A637" s="8" t="s">
        <v>193</v>
      </c>
      <c r="B637" s="10" t="s">
        <v>111</v>
      </c>
      <c r="C637" s="10" t="s">
        <v>21</v>
      </c>
      <c r="D637" s="19">
        <v>0.6</v>
      </c>
      <c r="E637" s="20">
        <v>0.05</v>
      </c>
      <c r="F637" s="10" t="s">
        <v>34</v>
      </c>
      <c r="G637" s="10" t="e">
        <f ca="1">CONCAT('BD-Artículos'!$B637,'BD-Artículos'!$D637)</f>
        <v>#NAME?</v>
      </c>
      <c r="H637" s="10" t="s">
        <v>3</v>
      </c>
      <c r="I637" s="10" t="s">
        <v>26</v>
      </c>
      <c r="J637" s="12">
        <v>2010</v>
      </c>
      <c r="K637" s="12" t="s">
        <v>49</v>
      </c>
      <c r="L637" s="14" t="s">
        <v>89</v>
      </c>
    </row>
    <row r="638" spans="1:12" ht="15.75" customHeight="1" x14ac:dyDescent="0.25">
      <c r="A638" s="8" t="s">
        <v>193</v>
      </c>
      <c r="B638" s="10" t="s">
        <v>111</v>
      </c>
      <c r="C638" s="10" t="s">
        <v>21</v>
      </c>
      <c r="D638" s="19">
        <v>0.2</v>
      </c>
      <c r="E638" s="20">
        <v>0.05</v>
      </c>
      <c r="F638" s="10" t="s">
        <v>92</v>
      </c>
      <c r="G638" s="10" t="e">
        <f ca="1">CONCAT('BD-Artículos'!$B638,'BD-Artículos'!$D638)</f>
        <v>#NAME?</v>
      </c>
      <c r="H638" s="10" t="s">
        <v>3</v>
      </c>
      <c r="I638" s="10" t="s">
        <v>26</v>
      </c>
      <c r="J638" s="12">
        <v>2010</v>
      </c>
      <c r="K638" s="12" t="s">
        <v>49</v>
      </c>
      <c r="L638" s="14" t="s">
        <v>89</v>
      </c>
    </row>
    <row r="639" spans="1:12" ht="15.75" customHeight="1" x14ac:dyDescent="0.25">
      <c r="A639" s="8" t="s">
        <v>193</v>
      </c>
      <c r="B639" s="10" t="s">
        <v>111</v>
      </c>
      <c r="C639" s="10" t="s">
        <v>21</v>
      </c>
      <c r="D639" s="19">
        <v>0.08</v>
      </c>
      <c r="E639" s="20">
        <v>0.05</v>
      </c>
      <c r="F639" s="10" t="s">
        <v>90</v>
      </c>
      <c r="G639" s="10" t="e">
        <f ca="1">CONCAT('BD-Artículos'!$B639,'BD-Artículos'!$D639)</f>
        <v>#NAME?</v>
      </c>
      <c r="H639" s="10" t="s">
        <v>3</v>
      </c>
      <c r="I639" s="10" t="s">
        <v>26</v>
      </c>
      <c r="J639" s="12">
        <v>2010</v>
      </c>
      <c r="K639" s="12" t="s">
        <v>27</v>
      </c>
      <c r="L639" s="14" t="s">
        <v>89</v>
      </c>
    </row>
    <row r="640" spans="1:12" ht="15.75" customHeight="1" x14ac:dyDescent="0.25">
      <c r="A640" s="8" t="s">
        <v>193</v>
      </c>
      <c r="B640" s="10" t="s">
        <v>111</v>
      </c>
      <c r="C640" s="10" t="s">
        <v>21</v>
      </c>
      <c r="D640" s="11">
        <v>2.59</v>
      </c>
      <c r="E640" s="12">
        <v>0.05</v>
      </c>
      <c r="F640" s="9" t="s">
        <v>76</v>
      </c>
      <c r="G640" s="10" t="e">
        <f ca="1">CONCAT('BD-Artículos'!$B640,'BD-Artículos'!$D640)</f>
        <v>#NAME?</v>
      </c>
      <c r="H640" s="10" t="s">
        <v>3</v>
      </c>
      <c r="I640" s="9" t="s">
        <v>26</v>
      </c>
      <c r="J640" s="12">
        <v>2011</v>
      </c>
      <c r="K640" s="15" t="s">
        <v>69</v>
      </c>
      <c r="L640" s="10" t="s">
        <v>50</v>
      </c>
    </row>
    <row r="641" spans="1:12" ht="15.75" customHeight="1" x14ac:dyDescent="0.25">
      <c r="A641" s="8" t="s">
        <v>193</v>
      </c>
      <c r="B641" s="10" t="s">
        <v>111</v>
      </c>
      <c r="C641" s="10" t="s">
        <v>21</v>
      </c>
      <c r="D641" s="11">
        <v>1.2</v>
      </c>
      <c r="E641" s="12">
        <v>0.05</v>
      </c>
      <c r="F641" s="9" t="s">
        <v>83</v>
      </c>
      <c r="G641" s="10" t="e">
        <f ca="1">CONCAT('BD-Artículos'!$B641,'BD-Artículos'!$D641)</f>
        <v>#NAME?</v>
      </c>
      <c r="H641" s="10" t="s">
        <v>3</v>
      </c>
      <c r="I641" s="9" t="s">
        <v>26</v>
      </c>
      <c r="J641" s="12">
        <v>2010</v>
      </c>
      <c r="K641" s="15" t="s">
        <v>60</v>
      </c>
      <c r="L641" s="10" t="s">
        <v>50</v>
      </c>
    </row>
    <row r="642" spans="1:12" ht="15.75" customHeight="1" x14ac:dyDescent="0.25">
      <c r="A642" s="8" t="s">
        <v>193</v>
      </c>
      <c r="B642" s="10" t="s">
        <v>111</v>
      </c>
      <c r="C642" s="10" t="s">
        <v>21</v>
      </c>
      <c r="D642" s="11">
        <v>0.21</v>
      </c>
      <c r="E642" s="12">
        <v>0.05</v>
      </c>
      <c r="F642" s="9" t="s">
        <v>76</v>
      </c>
      <c r="G642" s="10" t="e">
        <f ca="1">CONCAT('BD-Artículos'!$B642,'BD-Artículos'!$D642)</f>
        <v>#NAME?</v>
      </c>
      <c r="H642" s="10" t="s">
        <v>3</v>
      </c>
      <c r="I642" s="9" t="s">
        <v>26</v>
      </c>
      <c r="J642" s="12">
        <v>2011</v>
      </c>
      <c r="K642" s="15" t="s">
        <v>31</v>
      </c>
      <c r="L642" s="10" t="s">
        <v>50</v>
      </c>
    </row>
    <row r="643" spans="1:12" ht="15.75" customHeight="1" x14ac:dyDescent="0.25">
      <c r="A643" s="8" t="s">
        <v>193</v>
      </c>
      <c r="B643" s="10" t="s">
        <v>111</v>
      </c>
      <c r="C643" s="10" t="s">
        <v>21</v>
      </c>
      <c r="D643" s="11">
        <v>0.2</v>
      </c>
      <c r="E643" s="12">
        <v>0.05</v>
      </c>
      <c r="F643" s="9" t="s">
        <v>76</v>
      </c>
      <c r="G643" s="10" t="e">
        <f ca="1">CONCAT('BD-Artículos'!$B643,'BD-Artículos'!$D643)</f>
        <v>#NAME?</v>
      </c>
      <c r="H643" s="10" t="s">
        <v>3</v>
      </c>
      <c r="I643" s="9" t="s">
        <v>26</v>
      </c>
      <c r="J643" s="12">
        <v>2010</v>
      </c>
      <c r="K643" s="15" t="s">
        <v>31</v>
      </c>
      <c r="L643" s="10" t="s">
        <v>50</v>
      </c>
    </row>
    <row r="644" spans="1:12" ht="15.75" customHeight="1" x14ac:dyDescent="0.25">
      <c r="A644" s="8" t="s">
        <v>193</v>
      </c>
      <c r="B644" s="10" t="s">
        <v>111</v>
      </c>
      <c r="C644" s="10" t="s">
        <v>21</v>
      </c>
      <c r="D644" s="11">
        <v>0.12</v>
      </c>
      <c r="E644" s="12">
        <v>0.05</v>
      </c>
      <c r="F644" s="9" t="s">
        <v>76</v>
      </c>
      <c r="G644" s="10" t="e">
        <f ca="1">CONCAT('BD-Artículos'!$B644,'BD-Artículos'!$D644)</f>
        <v>#NAME?</v>
      </c>
      <c r="H644" s="10" t="s">
        <v>3</v>
      </c>
      <c r="I644" s="9" t="s">
        <v>26</v>
      </c>
      <c r="J644" s="12">
        <v>2012</v>
      </c>
      <c r="K644" s="15" t="s">
        <v>69</v>
      </c>
      <c r="L644" s="10" t="s">
        <v>50</v>
      </c>
    </row>
    <row r="645" spans="1:12" ht="15.75" customHeight="1" x14ac:dyDescent="0.25">
      <c r="A645" s="8" t="s">
        <v>193</v>
      </c>
      <c r="B645" s="10" t="s">
        <v>111</v>
      </c>
      <c r="C645" s="10" t="s">
        <v>21</v>
      </c>
      <c r="D645" s="11">
        <v>0.44</v>
      </c>
      <c r="E645" s="12">
        <v>0.05</v>
      </c>
      <c r="F645" s="9" t="s">
        <v>78</v>
      </c>
      <c r="G645" s="10" t="e">
        <f ca="1">CONCAT('BD-Artículos'!$B645,'BD-Artículos'!$D645)</f>
        <v>#NAME?</v>
      </c>
      <c r="H645" s="10" t="s">
        <v>3</v>
      </c>
      <c r="I645" s="9" t="s">
        <v>26</v>
      </c>
      <c r="J645" s="12">
        <v>2012</v>
      </c>
      <c r="K645" s="15" t="s">
        <v>79</v>
      </c>
      <c r="L645" s="10" t="s">
        <v>80</v>
      </c>
    </row>
    <row r="646" spans="1:12" ht="15.75" customHeight="1" x14ac:dyDescent="0.25">
      <c r="A646" s="8" t="s">
        <v>193</v>
      </c>
      <c r="B646" s="10" t="s">
        <v>111</v>
      </c>
      <c r="C646" s="10" t="s">
        <v>21</v>
      </c>
      <c r="D646" s="11">
        <v>0.08</v>
      </c>
      <c r="E646" s="12">
        <v>0.05</v>
      </c>
      <c r="F646" s="9" t="s">
        <v>78</v>
      </c>
      <c r="G646" s="10" t="e">
        <f ca="1">CONCAT('BD-Artículos'!$B646,'BD-Artículos'!$D646)</f>
        <v>#NAME?</v>
      </c>
      <c r="H646" s="10" t="s">
        <v>3</v>
      </c>
      <c r="I646" s="9" t="s">
        <v>26</v>
      </c>
      <c r="J646" s="12">
        <v>2012</v>
      </c>
      <c r="K646" s="15" t="s">
        <v>79</v>
      </c>
      <c r="L646" s="10" t="s">
        <v>80</v>
      </c>
    </row>
    <row r="647" spans="1:12" ht="15.75" customHeight="1" x14ac:dyDescent="0.25">
      <c r="A647" s="8" t="s">
        <v>193</v>
      </c>
      <c r="B647" s="10" t="s">
        <v>111</v>
      </c>
      <c r="C647" s="10" t="s">
        <v>21</v>
      </c>
      <c r="D647" s="11">
        <v>1.5</v>
      </c>
      <c r="E647" s="12">
        <v>0.05</v>
      </c>
      <c r="F647" s="9" t="s">
        <v>83</v>
      </c>
      <c r="G647" s="10" t="e">
        <f ca="1">CONCAT('BD-Artículos'!$B647,'BD-Artículos'!$D647)</f>
        <v>#NAME?</v>
      </c>
      <c r="H647" s="10" t="s">
        <v>3</v>
      </c>
      <c r="I647" s="9" t="s">
        <v>26</v>
      </c>
      <c r="J647" s="12">
        <v>2012</v>
      </c>
      <c r="K647" s="15" t="s">
        <v>103</v>
      </c>
      <c r="L647" s="10" t="s">
        <v>84</v>
      </c>
    </row>
    <row r="648" spans="1:12" ht="15.75" customHeight="1" x14ac:dyDescent="0.25">
      <c r="A648" s="8" t="s">
        <v>193</v>
      </c>
      <c r="B648" s="10" t="s">
        <v>111</v>
      </c>
      <c r="C648" s="10" t="s">
        <v>21</v>
      </c>
      <c r="D648" s="11">
        <v>0.63</v>
      </c>
      <c r="E648" s="12">
        <v>0.05</v>
      </c>
      <c r="F648" s="9" t="s">
        <v>78</v>
      </c>
      <c r="G648" s="10" t="e">
        <f ca="1">CONCAT('BD-Artículos'!$B648,'BD-Artículos'!$D648)</f>
        <v>#NAME?</v>
      </c>
      <c r="H648" s="10" t="s">
        <v>3</v>
      </c>
      <c r="I648" s="9" t="s">
        <v>26</v>
      </c>
      <c r="J648" s="12">
        <v>2012</v>
      </c>
      <c r="K648" s="15" t="s">
        <v>103</v>
      </c>
      <c r="L648" s="10" t="s">
        <v>84</v>
      </c>
    </row>
    <row r="649" spans="1:12" ht="15.75" customHeight="1" x14ac:dyDescent="0.25">
      <c r="A649" s="8" t="s">
        <v>193</v>
      </c>
      <c r="B649" s="10" t="s">
        <v>111</v>
      </c>
      <c r="C649" s="10" t="s">
        <v>21</v>
      </c>
      <c r="D649" s="11">
        <v>0.49</v>
      </c>
      <c r="E649" s="12">
        <v>0.05</v>
      </c>
      <c r="F649" s="9" t="s">
        <v>78</v>
      </c>
      <c r="G649" s="10" t="e">
        <f ca="1">CONCAT('BD-Artículos'!$B649,'BD-Artículos'!$D649)</f>
        <v>#NAME?</v>
      </c>
      <c r="H649" s="10" t="s">
        <v>3</v>
      </c>
      <c r="I649" s="9" t="s">
        <v>26</v>
      </c>
      <c r="J649" s="12">
        <v>2011</v>
      </c>
      <c r="K649" s="15" t="s">
        <v>69</v>
      </c>
      <c r="L649" s="10" t="s">
        <v>84</v>
      </c>
    </row>
    <row r="650" spans="1:12" ht="15.75" customHeight="1" x14ac:dyDescent="0.25">
      <c r="A650" s="8" t="s">
        <v>193</v>
      </c>
      <c r="B650" s="10" t="s">
        <v>111</v>
      </c>
      <c r="C650" s="10" t="s">
        <v>21</v>
      </c>
      <c r="D650" s="11">
        <v>0.28999999999999998</v>
      </c>
      <c r="E650" s="12">
        <v>0.05</v>
      </c>
      <c r="F650" s="9" t="s">
        <v>83</v>
      </c>
      <c r="G650" s="10" t="e">
        <f ca="1">CONCAT('BD-Artículos'!$B650,'BD-Artículos'!$D650)</f>
        <v>#NAME?</v>
      </c>
      <c r="H650" s="10" t="s">
        <v>3</v>
      </c>
      <c r="I650" s="9" t="s">
        <v>26</v>
      </c>
      <c r="J650" s="12">
        <v>2011</v>
      </c>
      <c r="K650" s="15" t="s">
        <v>60</v>
      </c>
      <c r="L650" s="10" t="s">
        <v>84</v>
      </c>
    </row>
    <row r="651" spans="1:12" ht="15.75" customHeight="1" x14ac:dyDescent="0.25">
      <c r="A651" s="8" t="s">
        <v>193</v>
      </c>
      <c r="B651" s="10" t="s">
        <v>111</v>
      </c>
      <c r="C651" s="10" t="s">
        <v>21</v>
      </c>
      <c r="D651" s="11">
        <v>0.28000000000000003</v>
      </c>
      <c r="E651" s="12">
        <v>0.05</v>
      </c>
      <c r="F651" s="9" t="s">
        <v>83</v>
      </c>
      <c r="G651" s="10" t="e">
        <f ca="1">CONCAT('BD-Artículos'!$B651,'BD-Artículos'!$D651)</f>
        <v>#NAME?</v>
      </c>
      <c r="H651" s="10" t="s">
        <v>3</v>
      </c>
      <c r="I651" s="9" t="s">
        <v>26</v>
      </c>
      <c r="J651" s="12">
        <v>2011</v>
      </c>
      <c r="K651" s="15" t="s">
        <v>103</v>
      </c>
      <c r="L651" s="10" t="s">
        <v>84</v>
      </c>
    </row>
    <row r="652" spans="1:12" ht="15.75" customHeight="1" x14ac:dyDescent="0.25">
      <c r="A652" s="8" t="s">
        <v>193</v>
      </c>
      <c r="B652" s="10" t="s">
        <v>111</v>
      </c>
      <c r="C652" s="10" t="s">
        <v>21</v>
      </c>
      <c r="D652" s="11">
        <v>0.22</v>
      </c>
      <c r="E652" s="12">
        <v>0.05</v>
      </c>
      <c r="F652" s="9" t="s">
        <v>78</v>
      </c>
      <c r="G652" s="10" t="e">
        <f ca="1">CONCAT('BD-Artículos'!$B652,'BD-Artículos'!$D652)</f>
        <v>#NAME?</v>
      </c>
      <c r="H652" s="10" t="s">
        <v>3</v>
      </c>
      <c r="I652" s="9" t="s">
        <v>26</v>
      </c>
      <c r="J652" s="12">
        <v>2011</v>
      </c>
      <c r="K652" s="15" t="s">
        <v>103</v>
      </c>
      <c r="L652" s="10" t="s">
        <v>84</v>
      </c>
    </row>
    <row r="653" spans="1:12" ht="15.75" customHeight="1" x14ac:dyDescent="0.25">
      <c r="A653" s="8" t="s">
        <v>193</v>
      </c>
      <c r="B653" s="10" t="s">
        <v>111</v>
      </c>
      <c r="C653" s="10" t="s">
        <v>21</v>
      </c>
      <c r="D653" s="11">
        <v>0.08</v>
      </c>
      <c r="E653" s="12">
        <v>0.05</v>
      </c>
      <c r="F653" s="9" t="s">
        <v>78</v>
      </c>
      <c r="G653" s="10" t="e">
        <f ca="1">CONCAT('BD-Artículos'!$B653,'BD-Artículos'!$D653)</f>
        <v>#NAME?</v>
      </c>
      <c r="H653" s="10" t="s">
        <v>3</v>
      </c>
      <c r="I653" s="9" t="s">
        <v>26</v>
      </c>
      <c r="J653" s="12">
        <v>2012</v>
      </c>
      <c r="K653" s="15" t="s">
        <v>69</v>
      </c>
      <c r="L653" s="10" t="s">
        <v>84</v>
      </c>
    </row>
    <row r="654" spans="1:12" ht="15.75" customHeight="1" x14ac:dyDescent="0.25">
      <c r="A654" s="8" t="s">
        <v>193</v>
      </c>
      <c r="B654" s="10" t="s">
        <v>111</v>
      </c>
      <c r="C654" s="10" t="s">
        <v>21</v>
      </c>
      <c r="D654" s="11">
        <v>7.0000000000000007E-2</v>
      </c>
      <c r="E654" s="12">
        <v>0.05</v>
      </c>
      <c r="F654" s="9" t="s">
        <v>105</v>
      </c>
      <c r="G654" s="10" t="e">
        <f ca="1">CONCAT('BD-Artículos'!$B654,'BD-Artículos'!$D654)</f>
        <v>#NAME?</v>
      </c>
      <c r="H654" s="10" t="s">
        <v>3</v>
      </c>
      <c r="I654" s="9" t="s">
        <v>26</v>
      </c>
      <c r="J654" s="12">
        <v>2012</v>
      </c>
      <c r="K654" s="15" t="s">
        <v>130</v>
      </c>
      <c r="L654" s="10" t="s">
        <v>84</v>
      </c>
    </row>
    <row r="655" spans="1:12" ht="15.75" customHeight="1" x14ac:dyDescent="0.25">
      <c r="A655" s="8" t="s">
        <v>193</v>
      </c>
      <c r="B655" s="10" t="s">
        <v>111</v>
      </c>
      <c r="C655" s="10" t="s">
        <v>21</v>
      </c>
      <c r="D655" s="11">
        <v>7.0000000000000007E-2</v>
      </c>
      <c r="E655" s="12">
        <v>0.05</v>
      </c>
      <c r="F655" s="9" t="s">
        <v>78</v>
      </c>
      <c r="G655" s="10" t="e">
        <f ca="1">CONCAT('BD-Artículos'!$B655,'BD-Artículos'!$D655)</f>
        <v>#NAME?</v>
      </c>
      <c r="H655" s="10" t="s">
        <v>3</v>
      </c>
      <c r="I655" s="9" t="s">
        <v>26</v>
      </c>
      <c r="J655" s="12">
        <v>2011</v>
      </c>
      <c r="K655" s="15" t="s">
        <v>31</v>
      </c>
      <c r="L655" s="10" t="s">
        <v>84</v>
      </c>
    </row>
    <row r="656" spans="1:12" ht="15.75" customHeight="1" x14ac:dyDescent="0.25">
      <c r="A656" s="8" t="s">
        <v>193</v>
      </c>
      <c r="B656" s="10" t="s">
        <v>111</v>
      </c>
      <c r="C656" s="10" t="s">
        <v>21</v>
      </c>
      <c r="D656" s="11">
        <v>7.0000000000000007E-2</v>
      </c>
      <c r="E656" s="12">
        <v>0.05</v>
      </c>
      <c r="F656" s="9" t="s">
        <v>83</v>
      </c>
      <c r="G656" s="10" t="e">
        <f ca="1">CONCAT('BD-Artículos'!$B656,'BD-Artículos'!$D656)</f>
        <v>#NAME?</v>
      </c>
      <c r="H656" s="10" t="s">
        <v>3</v>
      </c>
      <c r="I656" s="9" t="s">
        <v>26</v>
      </c>
      <c r="J656" s="12">
        <v>2012</v>
      </c>
      <c r="K656" s="15" t="s">
        <v>69</v>
      </c>
      <c r="L656" s="10" t="s">
        <v>84</v>
      </c>
    </row>
    <row r="657" spans="1:12" ht="15.75" customHeight="1" x14ac:dyDescent="0.25">
      <c r="A657" s="8" t="s">
        <v>193</v>
      </c>
      <c r="B657" s="10" t="s">
        <v>111</v>
      </c>
      <c r="C657" s="10" t="s">
        <v>21</v>
      </c>
      <c r="D657" s="11">
        <v>0.04</v>
      </c>
      <c r="E657" s="12">
        <v>0.05</v>
      </c>
      <c r="F657" s="9" t="s">
        <v>83</v>
      </c>
      <c r="G657" s="10" t="e">
        <f ca="1">CONCAT('BD-Artículos'!$B657,'BD-Artículos'!$D657)</f>
        <v>#NAME?</v>
      </c>
      <c r="H657" s="10" t="s">
        <v>3</v>
      </c>
      <c r="I657" s="9" t="s">
        <v>26</v>
      </c>
      <c r="J657" s="12">
        <v>2011</v>
      </c>
      <c r="K657" s="15" t="s">
        <v>31</v>
      </c>
      <c r="L657" s="10" t="s">
        <v>84</v>
      </c>
    </row>
    <row r="658" spans="1:12" ht="15.75" customHeight="1" x14ac:dyDescent="0.25">
      <c r="A658" s="8" t="s">
        <v>193</v>
      </c>
      <c r="B658" s="10" t="s">
        <v>111</v>
      </c>
      <c r="C658" s="10" t="s">
        <v>21</v>
      </c>
      <c r="D658" s="11">
        <v>0.56999999999999995</v>
      </c>
      <c r="E658" s="12">
        <v>0.05</v>
      </c>
      <c r="F658" s="9" t="s">
        <v>83</v>
      </c>
      <c r="G658" s="10" t="e">
        <f ca="1">CONCAT('BD-Artículos'!$B658,'BD-Artículos'!$D658)</f>
        <v>#NAME?</v>
      </c>
      <c r="H658" s="10" t="s">
        <v>3</v>
      </c>
      <c r="I658" s="9" t="s">
        <v>26</v>
      </c>
      <c r="J658" s="12">
        <v>2012</v>
      </c>
      <c r="K658" s="15" t="s">
        <v>79</v>
      </c>
      <c r="L658" s="10" t="s">
        <v>86</v>
      </c>
    </row>
    <row r="659" spans="1:12" ht="15.75" customHeight="1" x14ac:dyDescent="0.25">
      <c r="A659" s="8" t="s">
        <v>193</v>
      </c>
      <c r="B659" s="10" t="s">
        <v>111</v>
      </c>
      <c r="C659" s="10" t="s">
        <v>21</v>
      </c>
      <c r="D659" s="11">
        <v>0.22</v>
      </c>
      <c r="E659" s="12">
        <v>0.05</v>
      </c>
      <c r="F659" s="9" t="s">
        <v>83</v>
      </c>
      <c r="G659" s="10" t="e">
        <f ca="1">CONCAT('BD-Artículos'!$B659,'BD-Artículos'!$D659)</f>
        <v>#NAME?</v>
      </c>
      <c r="H659" s="10" t="s">
        <v>3</v>
      </c>
      <c r="I659" s="9" t="s">
        <v>26</v>
      </c>
      <c r="J659" s="12">
        <v>2012</v>
      </c>
      <c r="K659" s="15" t="s">
        <v>79</v>
      </c>
      <c r="L659" s="10" t="s">
        <v>86</v>
      </c>
    </row>
    <row r="660" spans="1:12" ht="15.75" customHeight="1" x14ac:dyDescent="0.25">
      <c r="A660" s="8" t="s">
        <v>193</v>
      </c>
      <c r="B660" s="10" t="s">
        <v>111</v>
      </c>
      <c r="C660" s="10" t="s">
        <v>21</v>
      </c>
      <c r="D660" s="11">
        <v>0.2</v>
      </c>
      <c r="E660" s="12">
        <v>0.05</v>
      </c>
      <c r="F660" s="9" t="s">
        <v>78</v>
      </c>
      <c r="G660" s="10" t="e">
        <f ca="1">CONCAT('BD-Artículos'!$B660,'BD-Artículos'!$D660)</f>
        <v>#NAME?</v>
      </c>
      <c r="H660" s="10" t="s">
        <v>3</v>
      </c>
      <c r="I660" s="9" t="s">
        <v>26</v>
      </c>
      <c r="J660" s="12">
        <v>2012</v>
      </c>
      <c r="K660" s="15" t="s">
        <v>27</v>
      </c>
      <c r="L660" s="10" t="s">
        <v>86</v>
      </c>
    </row>
    <row r="661" spans="1:12" ht="15.75" customHeight="1" x14ac:dyDescent="0.25">
      <c r="A661" s="8" t="s">
        <v>193</v>
      </c>
      <c r="B661" s="10" t="s">
        <v>111</v>
      </c>
      <c r="C661" s="10" t="s">
        <v>21</v>
      </c>
      <c r="D661" s="11">
        <v>0.19</v>
      </c>
      <c r="E661" s="12">
        <v>0.05</v>
      </c>
      <c r="F661" s="9" t="s">
        <v>78</v>
      </c>
      <c r="G661" s="10" t="e">
        <f ca="1">CONCAT('BD-Artículos'!$B661,'BD-Artículos'!$D661)</f>
        <v>#NAME?</v>
      </c>
      <c r="H661" s="10" t="s">
        <v>3</v>
      </c>
      <c r="I661" s="9" t="s">
        <v>26</v>
      </c>
      <c r="J661" s="12">
        <v>2011</v>
      </c>
      <c r="K661" s="15" t="s">
        <v>27</v>
      </c>
      <c r="L661" s="10" t="s">
        <v>86</v>
      </c>
    </row>
    <row r="662" spans="1:12" ht="15.75" customHeight="1" x14ac:dyDescent="0.25">
      <c r="A662" s="8" t="s">
        <v>193</v>
      </c>
      <c r="B662" s="10" t="s">
        <v>111</v>
      </c>
      <c r="C662" s="10" t="s">
        <v>21</v>
      </c>
      <c r="D662" s="11">
        <v>0.17</v>
      </c>
      <c r="E662" s="12">
        <v>0.05</v>
      </c>
      <c r="F662" s="9" t="s">
        <v>83</v>
      </c>
      <c r="G662" s="10" t="e">
        <f ca="1">CONCAT('BD-Artículos'!$B662,'BD-Artículos'!$D662)</f>
        <v>#NAME?</v>
      </c>
      <c r="H662" s="10" t="s">
        <v>3</v>
      </c>
      <c r="I662" s="9" t="s">
        <v>26</v>
      </c>
      <c r="J662" s="12">
        <v>2011</v>
      </c>
      <c r="K662" s="15" t="s">
        <v>27</v>
      </c>
      <c r="L662" s="10" t="s">
        <v>86</v>
      </c>
    </row>
    <row r="663" spans="1:12" ht="15.75" customHeight="1" x14ac:dyDescent="0.25">
      <c r="A663" s="8" t="s">
        <v>193</v>
      </c>
      <c r="B663" s="10" t="s">
        <v>111</v>
      </c>
      <c r="C663" s="10" t="s">
        <v>21</v>
      </c>
      <c r="D663" s="11">
        <v>0.17</v>
      </c>
      <c r="E663" s="12">
        <v>0.05</v>
      </c>
      <c r="F663" s="9" t="s">
        <v>78</v>
      </c>
      <c r="G663" s="10" t="e">
        <f ca="1">CONCAT('BD-Artículos'!$B663,'BD-Artículos'!$D663)</f>
        <v>#NAME?</v>
      </c>
      <c r="H663" s="10" t="s">
        <v>3</v>
      </c>
      <c r="I663" s="9" t="s">
        <v>26</v>
      </c>
      <c r="J663" s="12">
        <v>2011</v>
      </c>
      <c r="K663" s="15" t="s">
        <v>27</v>
      </c>
      <c r="L663" s="10" t="s">
        <v>86</v>
      </c>
    </row>
    <row r="664" spans="1:12" ht="15.75" customHeight="1" x14ac:dyDescent="0.25">
      <c r="A664" s="8" t="s">
        <v>193</v>
      </c>
      <c r="B664" s="10" t="s">
        <v>111</v>
      </c>
      <c r="C664" s="10" t="s">
        <v>21</v>
      </c>
      <c r="D664" s="11">
        <v>0.17</v>
      </c>
      <c r="E664" s="12">
        <v>0.05</v>
      </c>
      <c r="F664" s="9" t="s">
        <v>78</v>
      </c>
      <c r="G664" s="10" t="e">
        <f ca="1">CONCAT('BD-Artículos'!$B664,'BD-Artículos'!$D664)</f>
        <v>#NAME?</v>
      </c>
      <c r="H664" s="10" t="s">
        <v>3</v>
      </c>
      <c r="I664" s="9" t="s">
        <v>26</v>
      </c>
      <c r="J664" s="12">
        <v>2011</v>
      </c>
      <c r="K664" s="15" t="s">
        <v>27</v>
      </c>
      <c r="L664" s="10" t="s">
        <v>86</v>
      </c>
    </row>
    <row r="665" spans="1:12" ht="15.75" customHeight="1" x14ac:dyDescent="0.25">
      <c r="A665" s="8" t="s">
        <v>193</v>
      </c>
      <c r="B665" s="10" t="s">
        <v>111</v>
      </c>
      <c r="C665" s="10" t="s">
        <v>21</v>
      </c>
      <c r="D665" s="11">
        <v>0.16</v>
      </c>
      <c r="E665" s="12">
        <v>0.05</v>
      </c>
      <c r="F665" s="9" t="s">
        <v>83</v>
      </c>
      <c r="G665" s="10" t="e">
        <f ca="1">CONCAT('BD-Artículos'!$B665,'BD-Artículos'!$D665)</f>
        <v>#NAME?</v>
      </c>
      <c r="H665" s="10" t="s">
        <v>3</v>
      </c>
      <c r="I665" s="9" t="s">
        <v>26</v>
      </c>
      <c r="J665" s="12">
        <v>2011</v>
      </c>
      <c r="K665" s="15" t="s">
        <v>27</v>
      </c>
      <c r="L665" s="10" t="s">
        <v>86</v>
      </c>
    </row>
    <row r="666" spans="1:12" ht="15.75" customHeight="1" x14ac:dyDescent="0.25">
      <c r="A666" s="8" t="s">
        <v>193</v>
      </c>
      <c r="B666" s="10" t="s">
        <v>111</v>
      </c>
      <c r="C666" s="10" t="s">
        <v>21</v>
      </c>
      <c r="D666" s="11">
        <v>0.12</v>
      </c>
      <c r="E666" s="12">
        <v>0.05</v>
      </c>
      <c r="F666" s="9" t="s">
        <v>83</v>
      </c>
      <c r="G666" s="10" t="e">
        <f ca="1">CONCAT('BD-Artículos'!$B666,'BD-Artículos'!$D666)</f>
        <v>#NAME?</v>
      </c>
      <c r="H666" s="10" t="s">
        <v>3</v>
      </c>
      <c r="I666" s="9" t="s">
        <v>26</v>
      </c>
      <c r="J666" s="12">
        <v>2012</v>
      </c>
      <c r="K666" s="15" t="s">
        <v>27</v>
      </c>
      <c r="L666" s="10" t="s">
        <v>86</v>
      </c>
    </row>
    <row r="667" spans="1:12" ht="15.75" customHeight="1" x14ac:dyDescent="0.25">
      <c r="A667" s="8" t="s">
        <v>193</v>
      </c>
      <c r="B667" s="10" t="s">
        <v>111</v>
      </c>
      <c r="C667" s="10" t="s">
        <v>21</v>
      </c>
      <c r="D667" s="11">
        <v>0.12</v>
      </c>
      <c r="E667" s="12">
        <v>0.05</v>
      </c>
      <c r="F667" s="9" t="s">
        <v>83</v>
      </c>
      <c r="G667" s="10" t="e">
        <f ca="1">CONCAT('BD-Artículos'!$B667,'BD-Artículos'!$D667)</f>
        <v>#NAME?</v>
      </c>
      <c r="H667" s="10" t="s">
        <v>3</v>
      </c>
      <c r="I667" s="9" t="s">
        <v>26</v>
      </c>
      <c r="J667" s="12">
        <v>2011</v>
      </c>
      <c r="K667" s="15" t="s">
        <v>27</v>
      </c>
      <c r="L667" s="10" t="s">
        <v>86</v>
      </c>
    </row>
    <row r="668" spans="1:12" ht="15.75" customHeight="1" x14ac:dyDescent="0.25">
      <c r="A668" s="8" t="s">
        <v>193</v>
      </c>
      <c r="B668" s="10" t="s">
        <v>111</v>
      </c>
      <c r="C668" s="10" t="s">
        <v>21</v>
      </c>
      <c r="D668" s="11">
        <v>7.0000000000000007E-2</v>
      </c>
      <c r="E668" s="12">
        <v>0.05</v>
      </c>
      <c r="F668" s="9" t="s">
        <v>83</v>
      </c>
      <c r="G668" s="10" t="e">
        <f ca="1">CONCAT('BD-Artículos'!$B668,'BD-Artículos'!$D668)</f>
        <v>#NAME?</v>
      </c>
      <c r="H668" s="10" t="s">
        <v>3</v>
      </c>
      <c r="I668" s="9" t="s">
        <v>26</v>
      </c>
      <c r="J668" s="12">
        <v>2012</v>
      </c>
      <c r="K668" s="15" t="s">
        <v>130</v>
      </c>
      <c r="L668" s="10" t="s">
        <v>86</v>
      </c>
    </row>
    <row r="669" spans="1:12" ht="15.75" customHeight="1" x14ac:dyDescent="0.25">
      <c r="A669" s="8" t="s">
        <v>193</v>
      </c>
      <c r="B669" s="10" t="s">
        <v>111</v>
      </c>
      <c r="C669" s="10" t="s">
        <v>21</v>
      </c>
      <c r="D669" s="11">
        <v>0.05</v>
      </c>
      <c r="E669" s="12">
        <v>0.05</v>
      </c>
      <c r="F669" s="9" t="s">
        <v>78</v>
      </c>
      <c r="G669" s="10" t="e">
        <f ca="1">CONCAT('BD-Artículos'!$B669,'BD-Artículos'!$D669)</f>
        <v>#NAME?</v>
      </c>
      <c r="H669" s="10" t="s">
        <v>3</v>
      </c>
      <c r="I669" s="9" t="s">
        <v>26</v>
      </c>
      <c r="J669" s="12">
        <v>2012</v>
      </c>
      <c r="K669" s="15" t="s">
        <v>60</v>
      </c>
      <c r="L669" s="10" t="s">
        <v>86</v>
      </c>
    </row>
    <row r="670" spans="1:12" ht="15.75" customHeight="1" x14ac:dyDescent="0.25">
      <c r="A670" s="8" t="s">
        <v>193</v>
      </c>
      <c r="B670" s="10" t="s">
        <v>111</v>
      </c>
      <c r="C670" s="10" t="s">
        <v>21</v>
      </c>
      <c r="D670" s="11">
        <v>0.04</v>
      </c>
      <c r="E670" s="12">
        <v>0.05</v>
      </c>
      <c r="F670" s="9" t="s">
        <v>83</v>
      </c>
      <c r="G670" s="10" t="e">
        <f ca="1">CONCAT('BD-Artículos'!$B670,'BD-Artículos'!$D670)</f>
        <v>#NAME?</v>
      </c>
      <c r="H670" s="10" t="s">
        <v>3</v>
      </c>
      <c r="I670" s="9" t="s">
        <v>26</v>
      </c>
      <c r="J670" s="12">
        <v>2012</v>
      </c>
      <c r="K670" s="15" t="s">
        <v>60</v>
      </c>
      <c r="L670" s="10" t="s">
        <v>86</v>
      </c>
    </row>
    <row r="671" spans="1:12" ht="15.75" customHeight="1" x14ac:dyDescent="0.25">
      <c r="A671" s="8" t="s">
        <v>193</v>
      </c>
      <c r="B671" s="10" t="s">
        <v>111</v>
      </c>
      <c r="C671" s="10" t="s">
        <v>21</v>
      </c>
      <c r="D671" s="11">
        <v>0.04</v>
      </c>
      <c r="E671" s="12">
        <v>0.05</v>
      </c>
      <c r="F671" s="9" t="s">
        <v>78</v>
      </c>
      <c r="G671" s="10" t="e">
        <f ca="1">CONCAT('BD-Artículos'!$B671,'BD-Artículos'!$D671)</f>
        <v>#NAME?</v>
      </c>
      <c r="H671" s="10" t="s">
        <v>3</v>
      </c>
      <c r="I671" s="9" t="s">
        <v>26</v>
      </c>
      <c r="J671" s="12">
        <v>2012</v>
      </c>
      <c r="K671" s="15" t="s">
        <v>130</v>
      </c>
      <c r="L671" s="10" t="s">
        <v>86</v>
      </c>
    </row>
    <row r="672" spans="1:12" ht="15.75" customHeight="1" x14ac:dyDescent="0.25">
      <c r="A672" s="8" t="s">
        <v>193</v>
      </c>
      <c r="B672" s="10" t="s">
        <v>111</v>
      </c>
      <c r="C672" s="10" t="s">
        <v>21</v>
      </c>
      <c r="D672" s="19">
        <v>1</v>
      </c>
      <c r="E672" s="20">
        <v>0.1</v>
      </c>
      <c r="F672" s="10" t="s">
        <v>92</v>
      </c>
      <c r="G672" s="10" t="e">
        <f ca="1">CONCAT('BD-Artículos'!$B672,'BD-Artículos'!$D672)</f>
        <v>#NAME?</v>
      </c>
      <c r="H672" s="10" t="s">
        <v>3</v>
      </c>
      <c r="I672" s="10" t="s">
        <v>26</v>
      </c>
      <c r="J672" s="12">
        <v>2009</v>
      </c>
      <c r="K672" s="20" t="s">
        <v>27</v>
      </c>
      <c r="L672" s="14" t="s">
        <v>89</v>
      </c>
    </row>
    <row r="673" spans="1:12" ht="15.75" customHeight="1" x14ac:dyDescent="0.25">
      <c r="A673" s="8" t="s">
        <v>193</v>
      </c>
      <c r="B673" s="10" t="s">
        <v>111</v>
      </c>
      <c r="C673" s="10" t="s">
        <v>21</v>
      </c>
      <c r="D673" s="19">
        <v>0.2</v>
      </c>
      <c r="E673" s="20">
        <v>0.1</v>
      </c>
      <c r="F673" s="10" t="s">
        <v>90</v>
      </c>
      <c r="G673" s="10" t="e">
        <f ca="1">CONCAT('BD-Artículos'!$B673,'BD-Artículos'!$D673)</f>
        <v>#NAME?</v>
      </c>
      <c r="H673" s="10" t="s">
        <v>3</v>
      </c>
      <c r="I673" s="10" t="s">
        <v>26</v>
      </c>
      <c r="J673" s="12">
        <v>2009</v>
      </c>
      <c r="K673" s="20" t="s">
        <v>31</v>
      </c>
      <c r="L673" s="14" t="s">
        <v>89</v>
      </c>
    </row>
    <row r="674" spans="1:12" ht="15.75" customHeight="1" x14ac:dyDescent="0.25">
      <c r="A674" s="8" t="s">
        <v>193</v>
      </c>
      <c r="B674" s="10" t="s">
        <v>111</v>
      </c>
      <c r="C674" s="10" t="s">
        <v>21</v>
      </c>
      <c r="D674" s="19">
        <v>0.1</v>
      </c>
      <c r="E674" s="20">
        <v>0.1</v>
      </c>
      <c r="F674" s="10" t="s">
        <v>90</v>
      </c>
      <c r="G674" s="10" t="e">
        <f ca="1">CONCAT('BD-Artículos'!$B674,'BD-Artículos'!$D674)</f>
        <v>#NAME?</v>
      </c>
      <c r="H674" s="10" t="s">
        <v>3</v>
      </c>
      <c r="I674" s="10" t="s">
        <v>26</v>
      </c>
      <c r="J674" s="12">
        <v>2009</v>
      </c>
      <c r="K674" s="20" t="s">
        <v>27</v>
      </c>
      <c r="L674" s="14" t="s">
        <v>89</v>
      </c>
    </row>
    <row r="675" spans="1:12" ht="15.75" customHeight="1" x14ac:dyDescent="0.25">
      <c r="A675" s="8" t="s">
        <v>193</v>
      </c>
      <c r="B675" s="10" t="s">
        <v>111</v>
      </c>
      <c r="C675" s="10" t="s">
        <v>21</v>
      </c>
      <c r="D675" s="19">
        <v>0.1</v>
      </c>
      <c r="E675" s="20">
        <v>0.1</v>
      </c>
      <c r="F675" s="10" t="s">
        <v>34</v>
      </c>
      <c r="G675" s="10" t="e">
        <f ca="1">CONCAT('BD-Artículos'!$B675,'BD-Artículos'!$D675)</f>
        <v>#NAME?</v>
      </c>
      <c r="H675" s="10" t="s">
        <v>3</v>
      </c>
      <c r="I675" s="10" t="s">
        <v>26</v>
      </c>
      <c r="J675" s="12">
        <v>2009</v>
      </c>
      <c r="K675" s="20" t="s">
        <v>31</v>
      </c>
      <c r="L675" s="14" t="s">
        <v>89</v>
      </c>
    </row>
    <row r="676" spans="1:12" ht="15.75" customHeight="1" x14ac:dyDescent="0.25">
      <c r="A676" s="8" t="s">
        <v>193</v>
      </c>
      <c r="B676" s="10" t="s">
        <v>111</v>
      </c>
      <c r="C676" s="10" t="s">
        <v>21</v>
      </c>
      <c r="D676" s="19">
        <v>0.1</v>
      </c>
      <c r="E676" s="20">
        <v>0.1</v>
      </c>
      <c r="F676" s="10" t="s">
        <v>34</v>
      </c>
      <c r="G676" s="10" t="e">
        <f ca="1">CONCAT('BD-Artículos'!$B676,'BD-Artículos'!$D676)</f>
        <v>#NAME?</v>
      </c>
      <c r="H676" s="10" t="s">
        <v>3</v>
      </c>
      <c r="I676" s="10" t="s">
        <v>26</v>
      </c>
      <c r="J676" s="12">
        <v>2009</v>
      </c>
      <c r="K676" s="20" t="s">
        <v>27</v>
      </c>
      <c r="L676" s="14" t="s">
        <v>89</v>
      </c>
    </row>
    <row r="677" spans="1:12" ht="15.75" customHeight="1" x14ac:dyDescent="0.25">
      <c r="A677" s="8" t="s">
        <v>193</v>
      </c>
      <c r="B677" s="10" t="s">
        <v>111</v>
      </c>
      <c r="C677" s="10" t="s">
        <v>21</v>
      </c>
      <c r="D677" s="19">
        <v>0.09</v>
      </c>
      <c r="E677" s="20">
        <v>0.1</v>
      </c>
      <c r="F677" s="10" t="s">
        <v>92</v>
      </c>
      <c r="G677" s="10" t="e">
        <f ca="1">CONCAT('BD-Artículos'!$B677,'BD-Artículos'!$D677)</f>
        <v>#NAME?</v>
      </c>
      <c r="H677" s="10" t="s">
        <v>3</v>
      </c>
      <c r="I677" s="10" t="s">
        <v>26</v>
      </c>
      <c r="J677" s="12">
        <v>2009</v>
      </c>
      <c r="K677" s="20" t="s">
        <v>31</v>
      </c>
      <c r="L677" s="14" t="s">
        <v>89</v>
      </c>
    </row>
    <row r="678" spans="1:12" ht="15.75" customHeight="1" x14ac:dyDescent="0.25">
      <c r="A678" s="8" t="s">
        <v>193</v>
      </c>
      <c r="B678" s="10" t="s">
        <v>111</v>
      </c>
      <c r="C678" s="10" t="s">
        <v>21</v>
      </c>
      <c r="D678" s="11">
        <v>9.5</v>
      </c>
      <c r="E678" s="12">
        <v>0.05</v>
      </c>
      <c r="F678" s="9" t="s">
        <v>118</v>
      </c>
      <c r="G678" s="10" t="e">
        <f ca="1">CONCAT('BD-Artículos'!$B678,'BD-Artículos'!$D678)</f>
        <v>#NAME?</v>
      </c>
      <c r="H678" s="10" t="s">
        <v>3</v>
      </c>
      <c r="I678" s="9" t="s">
        <v>120</v>
      </c>
      <c r="J678" s="12">
        <v>2010</v>
      </c>
      <c r="K678" s="15" t="s">
        <v>60</v>
      </c>
      <c r="L678" s="10" t="s">
        <v>50</v>
      </c>
    </row>
    <row r="679" spans="1:12" ht="15.75" customHeight="1" x14ac:dyDescent="0.25">
      <c r="A679" s="8" t="s">
        <v>193</v>
      </c>
      <c r="B679" s="10" t="s">
        <v>111</v>
      </c>
      <c r="C679" s="10" t="s">
        <v>21</v>
      </c>
      <c r="D679" s="11">
        <v>6.6</v>
      </c>
      <c r="E679" s="12">
        <v>0.05</v>
      </c>
      <c r="F679" s="9" t="s">
        <v>118</v>
      </c>
      <c r="G679" s="10" t="e">
        <f ca="1">CONCAT('BD-Artículos'!$B679,'BD-Artículos'!$D679)</f>
        <v>#NAME?</v>
      </c>
      <c r="H679" s="10" t="s">
        <v>3</v>
      </c>
      <c r="I679" s="9" t="s">
        <v>120</v>
      </c>
      <c r="J679" s="12">
        <v>2010</v>
      </c>
      <c r="K679" s="15" t="s">
        <v>60</v>
      </c>
      <c r="L679" s="10" t="s">
        <v>50</v>
      </c>
    </row>
    <row r="680" spans="1:12" ht="15.75" customHeight="1" x14ac:dyDescent="0.25">
      <c r="A680" s="8" t="s">
        <v>193</v>
      </c>
      <c r="B680" s="10" t="s">
        <v>111</v>
      </c>
      <c r="C680" s="10" t="s">
        <v>21</v>
      </c>
      <c r="D680" s="11">
        <v>5.5</v>
      </c>
      <c r="E680" s="12">
        <v>0.05</v>
      </c>
      <c r="F680" s="9" t="s">
        <v>118</v>
      </c>
      <c r="G680" s="10" t="e">
        <f ca="1">CONCAT('BD-Artículos'!$B680,'BD-Artículos'!$D680)</f>
        <v>#NAME?</v>
      </c>
      <c r="H680" s="10" t="s">
        <v>3</v>
      </c>
      <c r="I680" s="9" t="s">
        <v>120</v>
      </c>
      <c r="J680" s="12">
        <v>2010</v>
      </c>
      <c r="K680" s="15" t="s">
        <v>79</v>
      </c>
      <c r="L680" s="10" t="s">
        <v>50</v>
      </c>
    </row>
    <row r="681" spans="1:12" ht="15.75" customHeight="1" x14ac:dyDescent="0.25">
      <c r="A681" s="8" t="s">
        <v>193</v>
      </c>
      <c r="B681" s="10" t="s">
        <v>111</v>
      </c>
      <c r="C681" s="10" t="s">
        <v>21</v>
      </c>
      <c r="D681" s="11">
        <v>3.5</v>
      </c>
      <c r="E681" s="12">
        <v>0.05</v>
      </c>
      <c r="F681" s="9" t="s">
        <v>118</v>
      </c>
      <c r="G681" s="10" t="e">
        <f ca="1">CONCAT('BD-Artículos'!$B681,'BD-Artículos'!$D681)</f>
        <v>#NAME?</v>
      </c>
      <c r="H681" s="10" t="s">
        <v>3</v>
      </c>
      <c r="I681" s="9" t="s">
        <v>120</v>
      </c>
      <c r="J681" s="12">
        <v>2010</v>
      </c>
      <c r="K681" s="15" t="s">
        <v>124</v>
      </c>
      <c r="L681" s="10" t="s">
        <v>50</v>
      </c>
    </row>
    <row r="682" spans="1:12" ht="15.75" customHeight="1" x14ac:dyDescent="0.25">
      <c r="A682" s="8" t="s">
        <v>193</v>
      </c>
      <c r="B682" s="10" t="s">
        <v>111</v>
      </c>
      <c r="C682" s="10" t="s">
        <v>21</v>
      </c>
      <c r="D682" s="11">
        <v>2.2999999999999998</v>
      </c>
      <c r="E682" s="12">
        <v>0.05</v>
      </c>
      <c r="F682" s="9" t="s">
        <v>118</v>
      </c>
      <c r="G682" s="10" t="e">
        <f ca="1">CONCAT('BD-Artículos'!$B682,'BD-Artículos'!$D682)</f>
        <v>#NAME?</v>
      </c>
      <c r="H682" s="10" t="s">
        <v>3</v>
      </c>
      <c r="I682" s="9" t="s">
        <v>120</v>
      </c>
      <c r="J682" s="12">
        <v>2010</v>
      </c>
      <c r="K682" s="15" t="s">
        <v>124</v>
      </c>
      <c r="L682" s="10" t="s">
        <v>50</v>
      </c>
    </row>
    <row r="683" spans="1:12" ht="15.75" customHeight="1" x14ac:dyDescent="0.25">
      <c r="A683" s="8" t="s">
        <v>193</v>
      </c>
      <c r="B683" s="10" t="s">
        <v>111</v>
      </c>
      <c r="C683" s="10" t="s">
        <v>21</v>
      </c>
      <c r="D683" s="11">
        <v>1.7</v>
      </c>
      <c r="E683" s="12">
        <v>0.05</v>
      </c>
      <c r="F683" s="9" t="s">
        <v>118</v>
      </c>
      <c r="G683" s="10" t="e">
        <f ca="1">CONCAT('BD-Artículos'!$B683,'BD-Artículos'!$D683)</f>
        <v>#NAME?</v>
      </c>
      <c r="H683" s="10" t="s">
        <v>3</v>
      </c>
      <c r="I683" s="9" t="s">
        <v>120</v>
      </c>
      <c r="J683" s="12">
        <v>2011</v>
      </c>
      <c r="K683" s="15" t="s">
        <v>60</v>
      </c>
      <c r="L683" s="10" t="s">
        <v>50</v>
      </c>
    </row>
    <row r="684" spans="1:12" ht="15.75" customHeight="1" x14ac:dyDescent="0.25">
      <c r="A684" s="8" t="s">
        <v>193</v>
      </c>
      <c r="B684" s="10" t="s">
        <v>111</v>
      </c>
      <c r="C684" s="10" t="s">
        <v>21</v>
      </c>
      <c r="D684" s="11">
        <v>1.6</v>
      </c>
      <c r="E684" s="12">
        <v>0.05</v>
      </c>
      <c r="F684" s="9" t="s">
        <v>118</v>
      </c>
      <c r="G684" s="10" t="e">
        <f ca="1">CONCAT('BD-Artículos'!$B684,'BD-Artículos'!$D684)</f>
        <v>#NAME?</v>
      </c>
      <c r="H684" s="10" t="s">
        <v>3</v>
      </c>
      <c r="I684" s="9" t="s">
        <v>120</v>
      </c>
      <c r="J684" s="12">
        <v>2011</v>
      </c>
      <c r="K684" s="15" t="s">
        <v>60</v>
      </c>
      <c r="L684" s="10" t="s">
        <v>50</v>
      </c>
    </row>
    <row r="685" spans="1:12" ht="15.75" customHeight="1" x14ac:dyDescent="0.25">
      <c r="A685" s="8" t="s">
        <v>193</v>
      </c>
      <c r="B685" s="10" t="s">
        <v>111</v>
      </c>
      <c r="C685" s="10" t="s">
        <v>21</v>
      </c>
      <c r="D685" s="11">
        <v>1.51</v>
      </c>
      <c r="E685" s="12">
        <v>0.05</v>
      </c>
      <c r="F685" s="9" t="s">
        <v>118</v>
      </c>
      <c r="G685" s="10" t="e">
        <f ca="1">CONCAT('BD-Artículos'!$B685,'BD-Artículos'!$D685)</f>
        <v>#NAME?</v>
      </c>
      <c r="H685" s="10" t="s">
        <v>3</v>
      </c>
      <c r="I685" s="9" t="s">
        <v>120</v>
      </c>
      <c r="J685" s="12">
        <v>2010</v>
      </c>
      <c r="K685" s="15" t="s">
        <v>79</v>
      </c>
      <c r="L685" s="10" t="s">
        <v>50</v>
      </c>
    </row>
    <row r="686" spans="1:12" ht="15.75" customHeight="1" x14ac:dyDescent="0.25">
      <c r="A686" s="8" t="s">
        <v>193</v>
      </c>
      <c r="B686" s="10" t="s">
        <v>111</v>
      </c>
      <c r="C686" s="10" t="s">
        <v>21</v>
      </c>
      <c r="D686" s="11">
        <v>1.1100000000000001</v>
      </c>
      <c r="E686" s="12">
        <v>0.05</v>
      </c>
      <c r="F686" s="9" t="s">
        <v>118</v>
      </c>
      <c r="G686" s="10" t="e">
        <f ca="1">CONCAT('BD-Artículos'!$B686,'BD-Artículos'!$D686)</f>
        <v>#NAME?</v>
      </c>
      <c r="H686" s="10" t="s">
        <v>3</v>
      </c>
      <c r="I686" s="9" t="s">
        <v>120</v>
      </c>
      <c r="J686" s="12">
        <v>2011</v>
      </c>
      <c r="K686" s="15" t="s">
        <v>130</v>
      </c>
      <c r="L686" s="10" t="s">
        <v>50</v>
      </c>
    </row>
    <row r="687" spans="1:12" ht="15.75" customHeight="1" x14ac:dyDescent="0.25">
      <c r="A687" s="8" t="s">
        <v>193</v>
      </c>
      <c r="B687" s="10" t="s">
        <v>111</v>
      </c>
      <c r="C687" s="10" t="s">
        <v>21</v>
      </c>
      <c r="D687" s="11">
        <v>1.1000000000000001</v>
      </c>
      <c r="E687" s="12">
        <v>0.05</v>
      </c>
      <c r="F687" s="9" t="s">
        <v>118</v>
      </c>
      <c r="G687" s="10" t="e">
        <f ca="1">CONCAT('BD-Artículos'!$B687,'BD-Artículos'!$D687)</f>
        <v>#NAME?</v>
      </c>
      <c r="H687" s="10" t="s">
        <v>3</v>
      </c>
      <c r="I687" s="9" t="s">
        <v>120</v>
      </c>
      <c r="J687" s="12">
        <v>2010</v>
      </c>
      <c r="K687" s="15" t="s">
        <v>31</v>
      </c>
      <c r="L687" s="10" t="s">
        <v>50</v>
      </c>
    </row>
    <row r="688" spans="1:12" ht="15.75" customHeight="1" x14ac:dyDescent="0.25">
      <c r="A688" s="8" t="s">
        <v>193</v>
      </c>
      <c r="B688" s="10" t="s">
        <v>111</v>
      </c>
      <c r="C688" s="10" t="s">
        <v>21</v>
      </c>
      <c r="D688" s="11">
        <v>0.88</v>
      </c>
      <c r="E688" s="12">
        <v>0.05</v>
      </c>
      <c r="F688" s="9" t="s">
        <v>118</v>
      </c>
      <c r="G688" s="10" t="e">
        <f ca="1">CONCAT('BD-Artículos'!$B688,'BD-Artículos'!$D688)</f>
        <v>#NAME?</v>
      </c>
      <c r="H688" s="10" t="s">
        <v>3</v>
      </c>
      <c r="I688" s="9" t="s">
        <v>120</v>
      </c>
      <c r="J688" s="12">
        <v>2010</v>
      </c>
      <c r="K688" s="15" t="s">
        <v>64</v>
      </c>
      <c r="L688" s="10" t="s">
        <v>50</v>
      </c>
    </row>
    <row r="689" spans="1:12" ht="15.75" customHeight="1" x14ac:dyDescent="0.25">
      <c r="A689" s="8" t="s">
        <v>193</v>
      </c>
      <c r="B689" s="10" t="s">
        <v>111</v>
      </c>
      <c r="C689" s="10" t="s">
        <v>21</v>
      </c>
      <c r="D689" s="11">
        <v>0.8</v>
      </c>
      <c r="E689" s="12">
        <v>0.05</v>
      </c>
      <c r="F689" s="9" t="s">
        <v>118</v>
      </c>
      <c r="G689" s="10" t="e">
        <f ca="1">CONCAT('BD-Artículos'!$B689,'BD-Artículos'!$D689)</f>
        <v>#NAME?</v>
      </c>
      <c r="H689" s="10" t="s">
        <v>3</v>
      </c>
      <c r="I689" s="9" t="s">
        <v>120</v>
      </c>
      <c r="J689" s="12">
        <v>2010</v>
      </c>
      <c r="K689" s="15" t="s">
        <v>31</v>
      </c>
      <c r="L689" s="10" t="s">
        <v>50</v>
      </c>
    </row>
    <row r="690" spans="1:12" ht="15.75" customHeight="1" x14ac:dyDescent="0.25">
      <c r="A690" s="8" t="s">
        <v>193</v>
      </c>
      <c r="B690" s="10" t="s">
        <v>111</v>
      </c>
      <c r="C690" s="10" t="s">
        <v>21</v>
      </c>
      <c r="D690" s="11">
        <v>0.73</v>
      </c>
      <c r="E690" s="12">
        <v>0.05</v>
      </c>
      <c r="F690" s="9" t="s">
        <v>118</v>
      </c>
      <c r="G690" s="10" t="e">
        <f ca="1">CONCAT('BD-Artículos'!$B690,'BD-Artículos'!$D690)</f>
        <v>#NAME?</v>
      </c>
      <c r="H690" s="10" t="s">
        <v>3</v>
      </c>
      <c r="I690" s="9" t="s">
        <v>120</v>
      </c>
      <c r="J690" s="12">
        <v>2010</v>
      </c>
      <c r="K690" s="15" t="s">
        <v>124</v>
      </c>
      <c r="L690" s="10" t="s">
        <v>50</v>
      </c>
    </row>
    <row r="691" spans="1:12" ht="15.75" customHeight="1" x14ac:dyDescent="0.25">
      <c r="A691" s="8" t="s">
        <v>193</v>
      </c>
      <c r="B691" s="10" t="s">
        <v>111</v>
      </c>
      <c r="C691" s="10" t="s">
        <v>21</v>
      </c>
      <c r="D691" s="11">
        <v>0.62</v>
      </c>
      <c r="E691" s="12">
        <v>0.05</v>
      </c>
      <c r="F691" s="9" t="s">
        <v>118</v>
      </c>
      <c r="G691" s="10" t="e">
        <f ca="1">CONCAT('BD-Artículos'!$B691,'BD-Artículos'!$D691)</f>
        <v>#NAME?</v>
      </c>
      <c r="H691" s="10" t="s">
        <v>3</v>
      </c>
      <c r="I691" s="9" t="s">
        <v>120</v>
      </c>
      <c r="J691" s="12">
        <v>2011</v>
      </c>
      <c r="K691" s="15" t="s">
        <v>130</v>
      </c>
      <c r="L691" s="10" t="s">
        <v>50</v>
      </c>
    </row>
    <row r="692" spans="1:12" ht="15.75" customHeight="1" x14ac:dyDescent="0.25">
      <c r="A692" s="8" t="s">
        <v>193</v>
      </c>
      <c r="B692" s="10" t="s">
        <v>111</v>
      </c>
      <c r="C692" s="10" t="s">
        <v>21</v>
      </c>
      <c r="D692" s="11">
        <v>0.43</v>
      </c>
      <c r="E692" s="12">
        <v>0.05</v>
      </c>
      <c r="F692" s="9" t="s">
        <v>118</v>
      </c>
      <c r="G692" s="10" t="e">
        <f ca="1">CONCAT('BD-Artículos'!$B692,'BD-Artículos'!$D692)</f>
        <v>#NAME?</v>
      </c>
      <c r="H692" s="10" t="s">
        <v>3</v>
      </c>
      <c r="I692" s="9" t="s">
        <v>120</v>
      </c>
      <c r="J692" s="12">
        <v>2011</v>
      </c>
      <c r="K692" s="15" t="s">
        <v>130</v>
      </c>
      <c r="L692" s="10" t="s">
        <v>50</v>
      </c>
    </row>
    <row r="693" spans="1:12" ht="15.75" customHeight="1" x14ac:dyDescent="0.25">
      <c r="A693" s="8" t="s">
        <v>193</v>
      </c>
      <c r="B693" s="10" t="s">
        <v>111</v>
      </c>
      <c r="C693" s="10" t="s">
        <v>21</v>
      </c>
      <c r="D693" s="11">
        <v>0.24</v>
      </c>
      <c r="E693" s="12">
        <v>0.05</v>
      </c>
      <c r="F693" s="9" t="s">
        <v>118</v>
      </c>
      <c r="G693" s="10" t="e">
        <f ca="1">CONCAT('BD-Artículos'!$B693,'BD-Artículos'!$D693)</f>
        <v>#NAME?</v>
      </c>
      <c r="H693" s="10" t="s">
        <v>3</v>
      </c>
      <c r="I693" s="9" t="s">
        <v>120</v>
      </c>
      <c r="J693" s="12">
        <v>2009</v>
      </c>
      <c r="K693" s="15" t="s">
        <v>38</v>
      </c>
      <c r="L693" s="10" t="s">
        <v>50</v>
      </c>
    </row>
    <row r="694" spans="1:12" ht="15.75" customHeight="1" x14ac:dyDescent="0.25">
      <c r="A694" s="8" t="s">
        <v>193</v>
      </c>
      <c r="B694" s="10" t="s">
        <v>111</v>
      </c>
      <c r="C694" s="10" t="s">
        <v>21</v>
      </c>
      <c r="D694" s="11">
        <v>0.21</v>
      </c>
      <c r="E694" s="12">
        <v>0.05</v>
      </c>
      <c r="F694" s="9" t="s">
        <v>118</v>
      </c>
      <c r="G694" s="10" t="e">
        <f ca="1">CONCAT('BD-Artículos'!$B694,'BD-Artículos'!$D694)</f>
        <v>#NAME?</v>
      </c>
      <c r="H694" s="10" t="s">
        <v>3</v>
      </c>
      <c r="I694" s="9" t="s">
        <v>120</v>
      </c>
      <c r="J694" s="12">
        <v>2011</v>
      </c>
      <c r="K694" s="15" t="s">
        <v>31</v>
      </c>
      <c r="L694" s="10" t="s">
        <v>50</v>
      </c>
    </row>
    <row r="695" spans="1:12" ht="15.75" customHeight="1" x14ac:dyDescent="0.25">
      <c r="A695" s="8" t="s">
        <v>193</v>
      </c>
      <c r="B695" s="10" t="s">
        <v>111</v>
      </c>
      <c r="C695" s="10" t="s">
        <v>21</v>
      </c>
      <c r="D695" s="11">
        <v>0.2</v>
      </c>
      <c r="E695" s="12">
        <v>0.05</v>
      </c>
      <c r="F695" s="9" t="s">
        <v>243</v>
      </c>
      <c r="G695" s="10" t="e">
        <f ca="1">CONCAT('BD-Artículos'!$B695,'BD-Artículos'!$D695)</f>
        <v>#NAME?</v>
      </c>
      <c r="H695" s="10" t="s">
        <v>3</v>
      </c>
      <c r="I695" s="9" t="s">
        <v>120</v>
      </c>
      <c r="J695" s="12">
        <v>2010</v>
      </c>
      <c r="K695" s="15" t="s">
        <v>60</v>
      </c>
      <c r="L695" s="10" t="s">
        <v>50</v>
      </c>
    </row>
    <row r="696" spans="1:12" ht="15.75" customHeight="1" x14ac:dyDescent="0.25">
      <c r="A696" s="8" t="s">
        <v>193</v>
      </c>
      <c r="B696" s="10" t="s">
        <v>111</v>
      </c>
      <c r="C696" s="10" t="s">
        <v>21</v>
      </c>
      <c r="D696" s="11">
        <v>2</v>
      </c>
      <c r="E696" s="12">
        <v>0.05</v>
      </c>
      <c r="F696" s="9" t="s">
        <v>118</v>
      </c>
      <c r="G696" s="10" t="e">
        <f ca="1">CONCAT('BD-Artículos'!$B696,'BD-Artículos'!$D696)</f>
        <v>#NAME?</v>
      </c>
      <c r="H696" s="10" t="s">
        <v>3</v>
      </c>
      <c r="I696" s="9" t="s">
        <v>120</v>
      </c>
      <c r="J696" s="12">
        <v>2009</v>
      </c>
      <c r="K696" s="15" t="s">
        <v>27</v>
      </c>
      <c r="L696" s="10" t="s">
        <v>73</v>
      </c>
    </row>
    <row r="697" spans="1:12" ht="15.75" customHeight="1" x14ac:dyDescent="0.25">
      <c r="A697" s="8" t="s">
        <v>193</v>
      </c>
      <c r="B697" s="10" t="s">
        <v>111</v>
      </c>
      <c r="C697" s="10" t="s">
        <v>21</v>
      </c>
      <c r="D697" s="11">
        <v>1.1000000000000001</v>
      </c>
      <c r="E697" s="12">
        <v>0.05</v>
      </c>
      <c r="F697" s="9" t="s">
        <v>118</v>
      </c>
      <c r="G697" s="10" t="e">
        <f ca="1">CONCAT('BD-Artículos'!$B697,'BD-Artículos'!$D697)</f>
        <v>#NAME?</v>
      </c>
      <c r="H697" s="10" t="s">
        <v>3</v>
      </c>
      <c r="I697" s="9" t="s">
        <v>120</v>
      </c>
      <c r="J697" s="12">
        <v>2012</v>
      </c>
      <c r="K697" s="15" t="s">
        <v>60</v>
      </c>
      <c r="L697" s="10" t="s">
        <v>80</v>
      </c>
    </row>
    <row r="698" spans="1:12" ht="15.75" customHeight="1" x14ac:dyDescent="0.25">
      <c r="A698" s="8" t="s">
        <v>193</v>
      </c>
      <c r="B698" s="10" t="s">
        <v>111</v>
      </c>
      <c r="C698" s="10" t="s">
        <v>21</v>
      </c>
      <c r="D698" s="11">
        <v>1</v>
      </c>
      <c r="E698" s="12">
        <v>0.05</v>
      </c>
      <c r="F698" s="9" t="s">
        <v>118</v>
      </c>
      <c r="G698" s="10" t="e">
        <f ca="1">CONCAT('BD-Artículos'!$B698,'BD-Artículos'!$D698)</f>
        <v>#NAME?</v>
      </c>
      <c r="H698" s="10" t="s">
        <v>3</v>
      </c>
      <c r="I698" s="9" t="s">
        <v>120</v>
      </c>
      <c r="J698" s="12">
        <v>2012</v>
      </c>
      <c r="K698" s="15" t="s">
        <v>60</v>
      </c>
      <c r="L698" s="10" t="s">
        <v>80</v>
      </c>
    </row>
    <row r="699" spans="1:12" ht="15.75" customHeight="1" x14ac:dyDescent="0.25">
      <c r="A699" s="8" t="s">
        <v>193</v>
      </c>
      <c r="B699" s="10" t="s">
        <v>111</v>
      </c>
      <c r="C699" s="10" t="s">
        <v>21</v>
      </c>
      <c r="D699" s="11">
        <v>24</v>
      </c>
      <c r="E699" s="12">
        <v>0.05</v>
      </c>
      <c r="F699" s="9" t="s">
        <v>118</v>
      </c>
      <c r="G699" s="10" t="e">
        <f ca="1">CONCAT('BD-Artículos'!$B699,'BD-Artículos'!$D699)</f>
        <v>#NAME?</v>
      </c>
      <c r="H699" s="10" t="s">
        <v>3</v>
      </c>
      <c r="I699" s="9" t="s">
        <v>120</v>
      </c>
      <c r="J699" s="12">
        <v>2012</v>
      </c>
      <c r="K699" s="15" t="s">
        <v>103</v>
      </c>
      <c r="L699" s="10" t="s">
        <v>84</v>
      </c>
    </row>
    <row r="700" spans="1:12" ht="15.75" customHeight="1" x14ac:dyDescent="0.25">
      <c r="A700" s="8" t="s">
        <v>193</v>
      </c>
      <c r="B700" s="10" t="s">
        <v>111</v>
      </c>
      <c r="C700" s="10" t="s">
        <v>21</v>
      </c>
      <c r="D700" s="11">
        <v>0.78</v>
      </c>
      <c r="E700" s="12">
        <v>0.05</v>
      </c>
      <c r="F700" s="9" t="s">
        <v>118</v>
      </c>
      <c r="G700" s="10" t="e">
        <f ca="1">CONCAT('BD-Artículos'!$B700,'BD-Artículos'!$D700)</f>
        <v>#NAME?</v>
      </c>
      <c r="H700" s="10" t="s">
        <v>3</v>
      </c>
      <c r="I700" s="9" t="s">
        <v>120</v>
      </c>
      <c r="J700" s="12">
        <v>2011</v>
      </c>
      <c r="K700" s="15" t="s">
        <v>49</v>
      </c>
      <c r="L700" s="10" t="s">
        <v>84</v>
      </c>
    </row>
    <row r="701" spans="1:12" ht="15.75" customHeight="1" x14ac:dyDescent="0.25">
      <c r="A701" s="8" t="s">
        <v>193</v>
      </c>
      <c r="B701" s="10" t="s">
        <v>111</v>
      </c>
      <c r="C701" s="10" t="s">
        <v>21</v>
      </c>
      <c r="D701" s="11">
        <v>0.19</v>
      </c>
      <c r="E701" s="12">
        <v>0.05</v>
      </c>
      <c r="F701" s="9" t="s">
        <v>118</v>
      </c>
      <c r="G701" s="10" t="e">
        <f ca="1">CONCAT('BD-Artículos'!$B701,'BD-Artículos'!$D701)</f>
        <v>#NAME?</v>
      </c>
      <c r="H701" s="10" t="s">
        <v>3</v>
      </c>
      <c r="I701" s="9" t="s">
        <v>120</v>
      </c>
      <c r="J701" s="12">
        <v>2011</v>
      </c>
      <c r="K701" s="15" t="s">
        <v>103</v>
      </c>
      <c r="L701" s="10" t="s">
        <v>84</v>
      </c>
    </row>
    <row r="702" spans="1:12" ht="15.75" customHeight="1" x14ac:dyDescent="0.25">
      <c r="A702" s="8" t="s">
        <v>193</v>
      </c>
      <c r="B702" s="10" t="s">
        <v>111</v>
      </c>
      <c r="C702" s="10" t="s">
        <v>21</v>
      </c>
      <c r="D702" s="11">
        <v>3</v>
      </c>
      <c r="E702" s="12">
        <v>0.05</v>
      </c>
      <c r="F702" s="9" t="s">
        <v>118</v>
      </c>
      <c r="G702" s="10" t="e">
        <f ca="1">CONCAT('BD-Artículos'!$B702,'BD-Artículos'!$D702)</f>
        <v>#NAME?</v>
      </c>
      <c r="H702" s="10" t="s">
        <v>3</v>
      </c>
      <c r="I702" s="9" t="s">
        <v>120</v>
      </c>
      <c r="J702" s="12">
        <v>2012</v>
      </c>
      <c r="K702" s="15" t="s">
        <v>27</v>
      </c>
      <c r="L702" s="10" t="s">
        <v>86</v>
      </c>
    </row>
    <row r="703" spans="1:12" ht="15.75" customHeight="1" x14ac:dyDescent="0.25">
      <c r="A703" s="8" t="s">
        <v>193</v>
      </c>
      <c r="B703" s="10" t="s">
        <v>111</v>
      </c>
      <c r="C703" s="10" t="s">
        <v>21</v>
      </c>
      <c r="D703" s="11">
        <v>0.8</v>
      </c>
      <c r="E703" s="12">
        <v>0.05</v>
      </c>
      <c r="F703" s="9" t="s">
        <v>118</v>
      </c>
      <c r="G703" s="10" t="e">
        <f ca="1">CONCAT('BD-Artículos'!$B703,'BD-Artículos'!$D703)</f>
        <v>#NAME?</v>
      </c>
      <c r="H703" s="10" t="s">
        <v>3</v>
      </c>
      <c r="I703" s="9" t="s">
        <v>120</v>
      </c>
      <c r="J703" s="12">
        <v>2012</v>
      </c>
      <c r="K703" s="15" t="s">
        <v>60</v>
      </c>
      <c r="L703" s="10" t="s">
        <v>86</v>
      </c>
    </row>
    <row r="704" spans="1:12" ht="15.75" customHeight="1" x14ac:dyDescent="0.25">
      <c r="A704" s="8" t="s">
        <v>193</v>
      </c>
      <c r="B704" s="10" t="s">
        <v>111</v>
      </c>
      <c r="C704" s="10" t="s">
        <v>21</v>
      </c>
      <c r="D704" s="11">
        <v>0.51</v>
      </c>
      <c r="E704" s="12">
        <v>0.05</v>
      </c>
      <c r="F704" s="9" t="s">
        <v>118</v>
      </c>
      <c r="G704" s="10" t="e">
        <f ca="1">CONCAT('BD-Artículos'!$B704,'BD-Artículos'!$D704)</f>
        <v>#NAME?</v>
      </c>
      <c r="H704" s="10" t="s">
        <v>3</v>
      </c>
      <c r="I704" s="9" t="s">
        <v>120</v>
      </c>
      <c r="J704" s="12">
        <v>2012</v>
      </c>
      <c r="K704" s="15" t="s">
        <v>79</v>
      </c>
      <c r="L704" s="10" t="s">
        <v>86</v>
      </c>
    </row>
    <row r="705" spans="1:12" ht="15.75" customHeight="1" x14ac:dyDescent="0.25">
      <c r="A705" s="8" t="s">
        <v>193</v>
      </c>
      <c r="B705" s="10" t="s">
        <v>111</v>
      </c>
      <c r="C705" s="10" t="s">
        <v>21</v>
      </c>
      <c r="D705" s="11">
        <v>0.47</v>
      </c>
      <c r="E705" s="12">
        <v>0.05</v>
      </c>
      <c r="F705" s="9" t="s">
        <v>118</v>
      </c>
      <c r="G705" s="10" t="e">
        <f ca="1">CONCAT('BD-Artículos'!$B705,'BD-Artículos'!$D705)</f>
        <v>#NAME?</v>
      </c>
      <c r="H705" s="10" t="s">
        <v>3</v>
      </c>
      <c r="I705" s="9" t="s">
        <v>120</v>
      </c>
      <c r="J705" s="12">
        <v>2011</v>
      </c>
      <c r="K705" s="15" t="s">
        <v>27</v>
      </c>
      <c r="L705" s="10" t="s">
        <v>86</v>
      </c>
    </row>
    <row r="706" spans="1:12" ht="15.75" customHeight="1" x14ac:dyDescent="0.25">
      <c r="A706" s="8" t="s">
        <v>193</v>
      </c>
      <c r="B706" s="10" t="s">
        <v>111</v>
      </c>
      <c r="C706" s="10" t="s">
        <v>21</v>
      </c>
      <c r="D706" s="11">
        <v>0.46</v>
      </c>
      <c r="E706" s="12">
        <v>0.05</v>
      </c>
      <c r="F706" s="9" t="s">
        <v>118</v>
      </c>
      <c r="G706" s="10" t="e">
        <f ca="1">CONCAT('BD-Artículos'!$B706,'BD-Artículos'!$D706)</f>
        <v>#NAME?</v>
      </c>
      <c r="H706" s="10" t="s">
        <v>3</v>
      </c>
      <c r="I706" s="9" t="s">
        <v>120</v>
      </c>
      <c r="J706" s="12">
        <v>2012</v>
      </c>
      <c r="K706" s="15" t="s">
        <v>79</v>
      </c>
      <c r="L706" s="10" t="s">
        <v>86</v>
      </c>
    </row>
    <row r="707" spans="1:12" ht="15.75" customHeight="1" x14ac:dyDescent="0.25">
      <c r="A707" s="8" t="s">
        <v>193</v>
      </c>
      <c r="B707" s="10" t="s">
        <v>111</v>
      </c>
      <c r="C707" s="10" t="s">
        <v>21</v>
      </c>
      <c r="D707" s="11">
        <v>0.46</v>
      </c>
      <c r="E707" s="12">
        <v>0.05</v>
      </c>
      <c r="F707" s="9" t="s">
        <v>118</v>
      </c>
      <c r="G707" s="10" t="e">
        <f ca="1">CONCAT('BD-Artículos'!$B707,'BD-Artículos'!$D707)</f>
        <v>#NAME?</v>
      </c>
      <c r="H707" s="10" t="s">
        <v>3</v>
      </c>
      <c r="I707" s="9" t="s">
        <v>120</v>
      </c>
      <c r="J707" s="12">
        <v>2011</v>
      </c>
      <c r="K707" s="15" t="s">
        <v>27</v>
      </c>
      <c r="L707" s="10" t="s">
        <v>86</v>
      </c>
    </row>
    <row r="708" spans="1:12" ht="15.75" customHeight="1" x14ac:dyDescent="0.25">
      <c r="A708" s="8" t="s">
        <v>193</v>
      </c>
      <c r="B708" s="10" t="s">
        <v>111</v>
      </c>
      <c r="C708" s="10" t="s">
        <v>21</v>
      </c>
      <c r="D708" s="11">
        <v>0.35</v>
      </c>
      <c r="E708" s="12">
        <v>0.05</v>
      </c>
      <c r="F708" s="9" t="s">
        <v>118</v>
      </c>
      <c r="G708" s="10" t="e">
        <f ca="1">CONCAT('BD-Artículos'!$B708,'BD-Artículos'!$D708)</f>
        <v>#NAME?</v>
      </c>
      <c r="H708" s="10" t="s">
        <v>3</v>
      </c>
      <c r="I708" s="9" t="s">
        <v>120</v>
      </c>
      <c r="J708" s="12">
        <v>2012</v>
      </c>
      <c r="K708" s="15" t="s">
        <v>79</v>
      </c>
      <c r="L708" s="10" t="s">
        <v>86</v>
      </c>
    </row>
    <row r="709" spans="1:12" ht="15.75" customHeight="1" x14ac:dyDescent="0.25">
      <c r="A709" s="8" t="s">
        <v>193</v>
      </c>
      <c r="B709" s="10" t="s">
        <v>111</v>
      </c>
      <c r="C709" s="10" t="s">
        <v>21</v>
      </c>
      <c r="D709" s="11">
        <v>0.312</v>
      </c>
      <c r="E709" s="12">
        <v>0.05</v>
      </c>
      <c r="F709" s="9" t="s">
        <v>118</v>
      </c>
      <c r="G709" s="10" t="e">
        <f ca="1">CONCAT('BD-Artículos'!$B709,'BD-Artículos'!$D709)</f>
        <v>#NAME?</v>
      </c>
      <c r="H709" s="10" t="s">
        <v>3</v>
      </c>
      <c r="I709" s="9" t="s">
        <v>120</v>
      </c>
      <c r="J709" s="12">
        <v>2011</v>
      </c>
      <c r="K709" s="15" t="s">
        <v>79</v>
      </c>
      <c r="L709" s="10" t="s">
        <v>86</v>
      </c>
    </row>
    <row r="710" spans="1:12" ht="15.75" customHeight="1" x14ac:dyDescent="0.25">
      <c r="A710" s="8" t="s">
        <v>193</v>
      </c>
      <c r="B710" s="10" t="s">
        <v>111</v>
      </c>
      <c r="C710" s="10" t="s">
        <v>21</v>
      </c>
      <c r="D710" s="11">
        <v>0.3</v>
      </c>
      <c r="E710" s="12">
        <v>0.05</v>
      </c>
      <c r="F710" s="9" t="s">
        <v>118</v>
      </c>
      <c r="G710" s="10" t="e">
        <f ca="1">CONCAT('BD-Artículos'!$B710,'BD-Artículos'!$D710)</f>
        <v>#NAME?</v>
      </c>
      <c r="H710" s="10" t="s">
        <v>3</v>
      </c>
      <c r="I710" s="9" t="s">
        <v>120</v>
      </c>
      <c r="J710" s="12">
        <v>2012</v>
      </c>
      <c r="K710" s="15" t="s">
        <v>60</v>
      </c>
      <c r="L710" s="10" t="s">
        <v>86</v>
      </c>
    </row>
    <row r="711" spans="1:12" ht="15.75" customHeight="1" x14ac:dyDescent="0.25">
      <c r="A711" s="8" t="s">
        <v>193</v>
      </c>
      <c r="B711" s="10" t="s">
        <v>111</v>
      </c>
      <c r="C711" s="10" t="s">
        <v>21</v>
      </c>
      <c r="D711" s="11">
        <v>0.27</v>
      </c>
      <c r="E711" s="12">
        <v>0.05</v>
      </c>
      <c r="F711" s="9" t="s">
        <v>118</v>
      </c>
      <c r="G711" s="10" t="e">
        <f ca="1">CONCAT('BD-Artículos'!$B711,'BD-Artículos'!$D711)</f>
        <v>#NAME?</v>
      </c>
      <c r="H711" s="10" t="s">
        <v>3</v>
      </c>
      <c r="I711" s="9" t="s">
        <v>120</v>
      </c>
      <c r="J711" s="12">
        <v>2011</v>
      </c>
      <c r="K711" s="15" t="s">
        <v>79</v>
      </c>
      <c r="L711" s="10" t="s">
        <v>86</v>
      </c>
    </row>
    <row r="712" spans="1:12" ht="15.75" customHeight="1" x14ac:dyDescent="0.25">
      <c r="A712" s="8" t="s">
        <v>193</v>
      </c>
      <c r="B712" s="10" t="s">
        <v>111</v>
      </c>
      <c r="C712" s="10" t="s">
        <v>21</v>
      </c>
      <c r="D712" s="11">
        <v>0.18</v>
      </c>
      <c r="E712" s="12">
        <v>0.05</v>
      </c>
      <c r="F712" s="9" t="s">
        <v>118</v>
      </c>
      <c r="G712" s="10" t="e">
        <f ca="1">CONCAT('BD-Artículos'!$B712,'BD-Artículos'!$D712)</f>
        <v>#NAME?</v>
      </c>
      <c r="H712" s="10" t="s">
        <v>3</v>
      </c>
      <c r="I712" s="9" t="s">
        <v>120</v>
      </c>
      <c r="J712" s="12">
        <v>2012</v>
      </c>
      <c r="K712" s="15" t="s">
        <v>60</v>
      </c>
      <c r="L712" s="10" t="s">
        <v>86</v>
      </c>
    </row>
    <row r="713" spans="1:12" ht="15.75" customHeight="1" x14ac:dyDescent="0.25">
      <c r="A713" s="8" t="s">
        <v>193</v>
      </c>
      <c r="B713" s="10" t="s">
        <v>111</v>
      </c>
      <c r="C713" s="10" t="s">
        <v>21</v>
      </c>
      <c r="D713" s="11">
        <v>0.16791149447081369</v>
      </c>
      <c r="E713" s="12">
        <v>0.05</v>
      </c>
      <c r="F713" s="9" t="s">
        <v>118</v>
      </c>
      <c r="G713" s="10" t="e">
        <f ca="1">CONCAT('BD-Artículos'!$B713,'BD-Artículos'!$D713)</f>
        <v>#NAME?</v>
      </c>
      <c r="H713" s="10" t="s">
        <v>3</v>
      </c>
      <c r="I713" s="9" t="s">
        <v>120</v>
      </c>
      <c r="J713" s="12">
        <v>2012</v>
      </c>
      <c r="K713" s="15" t="s">
        <v>130</v>
      </c>
      <c r="L713" s="10" t="s">
        <v>86</v>
      </c>
    </row>
    <row r="714" spans="1:12" ht="15.75" customHeight="1" x14ac:dyDescent="0.25">
      <c r="A714" s="8" t="s">
        <v>193</v>
      </c>
      <c r="B714" s="10" t="s">
        <v>111</v>
      </c>
      <c r="C714" s="10" t="s">
        <v>21</v>
      </c>
      <c r="D714" s="11">
        <v>0.15</v>
      </c>
      <c r="E714" s="12">
        <v>0.05</v>
      </c>
      <c r="F714" s="9" t="s">
        <v>118</v>
      </c>
      <c r="G714" s="10" t="e">
        <f ca="1">CONCAT('BD-Artículos'!$B714,'BD-Artículos'!$D714)</f>
        <v>#NAME?</v>
      </c>
      <c r="H714" s="10" t="s">
        <v>3</v>
      </c>
      <c r="I714" s="9" t="s">
        <v>120</v>
      </c>
      <c r="J714" s="12">
        <v>2012</v>
      </c>
      <c r="K714" s="15" t="s">
        <v>130</v>
      </c>
      <c r="L714" s="10" t="s">
        <v>86</v>
      </c>
    </row>
    <row r="715" spans="1:12" ht="15.75" customHeight="1" x14ac:dyDescent="0.25">
      <c r="A715" s="8" t="s">
        <v>193</v>
      </c>
      <c r="B715" s="10" t="s">
        <v>111</v>
      </c>
      <c r="C715" s="10" t="s">
        <v>21</v>
      </c>
      <c r="D715" s="11">
        <v>0.03</v>
      </c>
      <c r="E715" s="12">
        <v>0.05</v>
      </c>
      <c r="F715" s="10" t="s">
        <v>140</v>
      </c>
      <c r="G715" s="10" t="e">
        <f ca="1">CONCAT('BD-Artículos'!$B715,'BD-Artículos'!$D715)</f>
        <v>#NAME?</v>
      </c>
      <c r="H715" s="10" t="s">
        <v>3</v>
      </c>
      <c r="I715" s="10" t="s">
        <v>24</v>
      </c>
      <c r="J715" s="12">
        <v>2016</v>
      </c>
      <c r="K715" s="12" t="s">
        <v>103</v>
      </c>
      <c r="L715" s="10" t="s">
        <v>141</v>
      </c>
    </row>
    <row r="716" spans="1:12" ht="15.75" customHeight="1" x14ac:dyDescent="0.25">
      <c r="A716" s="8" t="s">
        <v>193</v>
      </c>
      <c r="B716" s="10" t="s">
        <v>111</v>
      </c>
      <c r="C716" s="10" t="s">
        <v>21</v>
      </c>
      <c r="D716" s="11">
        <v>1</v>
      </c>
      <c r="E716" s="12">
        <v>0.05</v>
      </c>
      <c r="F716" s="10" t="s">
        <v>140</v>
      </c>
      <c r="G716" s="10" t="e">
        <f ca="1">CONCAT('BD-Artículos'!$B716,'BD-Artículos'!$D716)</f>
        <v>#NAME?</v>
      </c>
      <c r="H716" s="10" t="s">
        <v>3</v>
      </c>
      <c r="I716" s="10" t="s">
        <v>24</v>
      </c>
      <c r="J716" s="12">
        <v>2016</v>
      </c>
      <c r="K716" s="12" t="s">
        <v>79</v>
      </c>
      <c r="L716" s="10" t="s">
        <v>141</v>
      </c>
    </row>
    <row r="717" spans="1:12" ht="15.75" customHeight="1" x14ac:dyDescent="0.25">
      <c r="A717" s="8" t="s">
        <v>193</v>
      </c>
      <c r="B717" s="10" t="s">
        <v>111</v>
      </c>
      <c r="C717" s="10" t="s">
        <v>21</v>
      </c>
      <c r="D717" s="11">
        <v>0.05</v>
      </c>
      <c r="E717" s="12">
        <v>0.05</v>
      </c>
      <c r="F717" s="10" t="s">
        <v>254</v>
      </c>
      <c r="G717" s="10" t="e">
        <f ca="1">CONCAT('BD-Artículos'!$B717,'BD-Artículos'!$D717)</f>
        <v>#NAME?</v>
      </c>
      <c r="H717" s="10" t="s">
        <v>3</v>
      </c>
      <c r="I717" s="10" t="s">
        <v>24</v>
      </c>
      <c r="J717" s="12">
        <v>2016</v>
      </c>
      <c r="K717" s="12" t="s">
        <v>79</v>
      </c>
      <c r="L717" s="10" t="s">
        <v>141</v>
      </c>
    </row>
    <row r="718" spans="1:12" ht="15.75" customHeight="1" x14ac:dyDescent="0.25">
      <c r="A718" s="8" t="s">
        <v>193</v>
      </c>
      <c r="B718" s="10" t="s">
        <v>111</v>
      </c>
      <c r="C718" s="10" t="s">
        <v>21</v>
      </c>
      <c r="D718" s="11">
        <v>0.05</v>
      </c>
      <c r="E718" s="12">
        <v>0.05</v>
      </c>
      <c r="F718" s="10" t="s">
        <v>255</v>
      </c>
      <c r="G718" s="10" t="e">
        <f ca="1">CONCAT('BD-Artículos'!$B718,'BD-Artículos'!$D718)</f>
        <v>#NAME?</v>
      </c>
      <c r="H718" s="10" t="s">
        <v>3</v>
      </c>
      <c r="I718" s="10" t="s">
        <v>24</v>
      </c>
      <c r="J718" s="12">
        <v>2016</v>
      </c>
      <c r="K718" s="12" t="s">
        <v>79</v>
      </c>
      <c r="L718" s="10" t="s">
        <v>141</v>
      </c>
    </row>
    <row r="719" spans="1:12" ht="15.75" customHeight="1" x14ac:dyDescent="0.25">
      <c r="A719" s="8" t="s">
        <v>193</v>
      </c>
      <c r="B719" s="10" t="s">
        <v>111</v>
      </c>
      <c r="C719" s="10" t="s">
        <v>21</v>
      </c>
      <c r="D719" s="11">
        <v>1</v>
      </c>
      <c r="E719" s="12">
        <v>0.05</v>
      </c>
      <c r="F719" s="10" t="s">
        <v>140</v>
      </c>
      <c r="G719" s="10" t="e">
        <f ca="1">CONCAT('BD-Artículos'!$B719,'BD-Artículos'!$D719)</f>
        <v>#NAME?</v>
      </c>
      <c r="H719" s="10" t="s">
        <v>3</v>
      </c>
      <c r="I719" s="10" t="s">
        <v>24</v>
      </c>
      <c r="J719" s="12">
        <v>2017</v>
      </c>
      <c r="K719" s="12" t="s">
        <v>60</v>
      </c>
      <c r="L719" s="10" t="s">
        <v>141</v>
      </c>
    </row>
    <row r="720" spans="1:12" ht="15.75" customHeight="1" x14ac:dyDescent="0.25">
      <c r="A720" s="8" t="s">
        <v>193</v>
      </c>
      <c r="B720" s="10" t="s">
        <v>111</v>
      </c>
      <c r="C720" s="10" t="s">
        <v>21</v>
      </c>
      <c r="D720" s="11">
        <v>0.45</v>
      </c>
      <c r="E720" s="12">
        <v>0.05</v>
      </c>
      <c r="F720" s="10" t="s">
        <v>140</v>
      </c>
      <c r="G720" s="10" t="e">
        <f ca="1">CONCAT('BD-Artículos'!$B720,'BD-Artículos'!$D720)</f>
        <v>#NAME?</v>
      </c>
      <c r="H720" s="10" t="s">
        <v>3</v>
      </c>
      <c r="I720" s="10" t="s">
        <v>24</v>
      </c>
      <c r="J720" s="12">
        <v>2017</v>
      </c>
      <c r="K720" s="12" t="s">
        <v>124</v>
      </c>
      <c r="L720" s="10" t="s">
        <v>141</v>
      </c>
    </row>
    <row r="721" spans="1:12" ht="15.75" customHeight="1" x14ac:dyDescent="0.25">
      <c r="A721" s="8" t="s">
        <v>193</v>
      </c>
      <c r="B721" s="10" t="s">
        <v>111</v>
      </c>
      <c r="C721" s="10" t="s">
        <v>21</v>
      </c>
      <c r="D721" s="11">
        <v>0.12</v>
      </c>
      <c r="E721" s="12" t="s">
        <v>24</v>
      </c>
      <c r="F721" s="10" t="s">
        <v>143</v>
      </c>
      <c r="G721" s="10" t="e">
        <f ca="1">CONCAT('BD-Artículos'!$B721,'BD-Artículos'!$D721)</f>
        <v>#NAME?</v>
      </c>
      <c r="H721" s="10" t="s">
        <v>3</v>
      </c>
      <c r="I721" s="10" t="s">
        <v>24</v>
      </c>
      <c r="J721" s="12">
        <v>2016</v>
      </c>
      <c r="K721" s="12" t="s">
        <v>103</v>
      </c>
      <c r="L721" s="10" t="s">
        <v>141</v>
      </c>
    </row>
    <row r="722" spans="1:12" ht="15.75" customHeight="1" x14ac:dyDescent="0.25">
      <c r="A722" s="8" t="s">
        <v>193</v>
      </c>
      <c r="B722" s="10" t="s">
        <v>111</v>
      </c>
      <c r="C722" s="10" t="s">
        <v>21</v>
      </c>
      <c r="D722" s="11">
        <v>0.06</v>
      </c>
      <c r="E722" s="12" t="s">
        <v>24</v>
      </c>
      <c r="F722" s="10" t="s">
        <v>144</v>
      </c>
      <c r="G722" s="10" t="e">
        <f ca="1">CONCAT('BD-Artículos'!$B722,'BD-Artículos'!$D722)</f>
        <v>#NAME?</v>
      </c>
      <c r="H722" s="10" t="s">
        <v>3</v>
      </c>
      <c r="I722" s="10" t="s">
        <v>24</v>
      </c>
      <c r="J722" s="12">
        <v>2016</v>
      </c>
      <c r="K722" s="12" t="s">
        <v>103</v>
      </c>
      <c r="L722" s="10" t="s">
        <v>141</v>
      </c>
    </row>
    <row r="723" spans="1:12" ht="15.75" customHeight="1" x14ac:dyDescent="0.25">
      <c r="A723" s="8" t="s">
        <v>193</v>
      </c>
      <c r="B723" s="10" t="s">
        <v>111</v>
      </c>
      <c r="C723" s="10" t="s">
        <v>21</v>
      </c>
      <c r="D723" s="11">
        <v>0.18</v>
      </c>
      <c r="E723" s="12" t="s">
        <v>24</v>
      </c>
      <c r="F723" s="10" t="s">
        <v>143</v>
      </c>
      <c r="G723" s="10" t="e">
        <f ca="1">CONCAT('BD-Artículos'!$B723,'BD-Artículos'!$D723)</f>
        <v>#NAME?</v>
      </c>
      <c r="H723" s="10" t="s">
        <v>3</v>
      </c>
      <c r="I723" s="10" t="s">
        <v>24</v>
      </c>
      <c r="J723" s="12">
        <v>2016</v>
      </c>
      <c r="K723" s="12" t="s">
        <v>79</v>
      </c>
      <c r="L723" s="10" t="s">
        <v>141</v>
      </c>
    </row>
    <row r="724" spans="1:12" ht="15.75" customHeight="1" x14ac:dyDescent="0.25">
      <c r="A724" s="8" t="s">
        <v>193</v>
      </c>
      <c r="B724" s="10" t="s">
        <v>111</v>
      </c>
      <c r="C724" s="10" t="s">
        <v>21</v>
      </c>
      <c r="D724" s="11">
        <v>0.23</v>
      </c>
      <c r="E724" s="12" t="s">
        <v>24</v>
      </c>
      <c r="F724" s="10" t="s">
        <v>143</v>
      </c>
      <c r="G724" s="10" t="e">
        <f ca="1">CONCAT('BD-Artículos'!$B724,'BD-Artículos'!$D724)</f>
        <v>#NAME?</v>
      </c>
      <c r="H724" s="10" t="s">
        <v>3</v>
      </c>
      <c r="I724" s="10" t="s">
        <v>24</v>
      </c>
      <c r="J724" s="12">
        <v>2017</v>
      </c>
      <c r="K724" s="12" t="s">
        <v>60</v>
      </c>
      <c r="L724" s="10" t="s">
        <v>141</v>
      </c>
    </row>
    <row r="725" spans="1:12" ht="15.75" customHeight="1" x14ac:dyDescent="0.25">
      <c r="A725" s="8" t="s">
        <v>193</v>
      </c>
      <c r="B725" s="10" t="s">
        <v>111</v>
      </c>
      <c r="C725" s="10" t="s">
        <v>21</v>
      </c>
      <c r="D725" s="11">
        <v>0.18</v>
      </c>
      <c r="E725" s="12" t="s">
        <v>24</v>
      </c>
      <c r="F725" s="10" t="s">
        <v>156</v>
      </c>
      <c r="G725" s="10" t="e">
        <f ca="1">CONCAT('BD-Artículos'!$B725,'BD-Artículos'!$D725)</f>
        <v>#NAME?</v>
      </c>
      <c r="H725" s="10" t="s">
        <v>3</v>
      </c>
      <c r="I725" s="10" t="s">
        <v>24</v>
      </c>
      <c r="J725" s="12">
        <v>2017</v>
      </c>
      <c r="K725" s="12" t="s">
        <v>60</v>
      </c>
      <c r="L725" s="10" t="s">
        <v>141</v>
      </c>
    </row>
    <row r="726" spans="1:12" ht="15.75" customHeight="1" x14ac:dyDescent="0.25">
      <c r="A726" s="8" t="s">
        <v>193</v>
      </c>
      <c r="B726" s="10" t="s">
        <v>111</v>
      </c>
      <c r="C726" s="10" t="s">
        <v>21</v>
      </c>
      <c r="D726" s="19">
        <v>0.04</v>
      </c>
      <c r="E726" s="20">
        <v>0.04</v>
      </c>
      <c r="F726" s="10" t="s">
        <v>148</v>
      </c>
      <c r="G726" s="10" t="e">
        <f ca="1">CONCAT('BD-Artículos'!$B726,'BD-Artículos'!$D726)</f>
        <v>#NAME?</v>
      </c>
      <c r="H726" s="10" t="s">
        <v>4</v>
      </c>
      <c r="I726" s="9" t="s">
        <v>26</v>
      </c>
      <c r="J726" s="12">
        <v>2012</v>
      </c>
      <c r="K726" s="20" t="s">
        <v>31</v>
      </c>
      <c r="L726" s="14" t="s">
        <v>146</v>
      </c>
    </row>
    <row r="727" spans="1:12" ht="15.75" customHeight="1" x14ac:dyDescent="0.25">
      <c r="A727" s="8" t="s">
        <v>193</v>
      </c>
      <c r="B727" s="10" t="s">
        <v>111</v>
      </c>
      <c r="C727" s="10" t="s">
        <v>21</v>
      </c>
      <c r="D727" s="19">
        <v>0.11</v>
      </c>
      <c r="E727" s="12">
        <v>0.05</v>
      </c>
      <c r="F727" s="10" t="s">
        <v>148</v>
      </c>
      <c r="G727" s="10" t="e">
        <f ca="1">CONCAT('BD-Artículos'!$B727,'BD-Artículos'!$D727)</f>
        <v>#NAME?</v>
      </c>
      <c r="H727" s="10" t="s">
        <v>4</v>
      </c>
      <c r="I727" s="9" t="s">
        <v>26</v>
      </c>
      <c r="J727" s="12">
        <v>2012</v>
      </c>
      <c r="K727" s="20" t="s">
        <v>49</v>
      </c>
      <c r="L727" s="14" t="s">
        <v>146</v>
      </c>
    </row>
    <row r="728" spans="1:12" ht="15.75" customHeight="1" x14ac:dyDescent="0.25">
      <c r="A728" s="8" t="s">
        <v>193</v>
      </c>
      <c r="B728" s="10" t="s">
        <v>111</v>
      </c>
      <c r="C728" s="10" t="s">
        <v>21</v>
      </c>
      <c r="D728" s="19">
        <v>0.1</v>
      </c>
      <c r="E728" s="12">
        <v>0.05</v>
      </c>
      <c r="F728" s="10" t="s">
        <v>148</v>
      </c>
      <c r="G728" s="10" t="e">
        <f ca="1">CONCAT('BD-Artículos'!$B728,'BD-Artículos'!$D728)</f>
        <v>#NAME?</v>
      </c>
      <c r="H728" s="10" t="s">
        <v>4</v>
      </c>
      <c r="I728" s="9" t="s">
        <v>26</v>
      </c>
      <c r="J728" s="12">
        <v>2011</v>
      </c>
      <c r="K728" s="20" t="s">
        <v>64</v>
      </c>
      <c r="L728" s="14" t="s">
        <v>146</v>
      </c>
    </row>
    <row r="729" spans="1:12" ht="15.75" customHeight="1" x14ac:dyDescent="0.25">
      <c r="A729" s="8" t="s">
        <v>193</v>
      </c>
      <c r="B729" s="10" t="s">
        <v>111</v>
      </c>
      <c r="C729" s="10" t="s">
        <v>21</v>
      </c>
      <c r="D729" s="19">
        <v>0.08</v>
      </c>
      <c r="E729" s="12">
        <v>0.05</v>
      </c>
      <c r="F729" s="10" t="s">
        <v>148</v>
      </c>
      <c r="G729" s="10" t="e">
        <f ca="1">CONCAT('BD-Artículos'!$B729,'BD-Artículos'!$D729)</f>
        <v>#NAME?</v>
      </c>
      <c r="H729" s="10" t="s">
        <v>4</v>
      </c>
      <c r="I729" s="9" t="s">
        <v>26</v>
      </c>
      <c r="J729" s="12">
        <v>2011</v>
      </c>
      <c r="K729" s="20" t="s">
        <v>27</v>
      </c>
      <c r="L729" s="14" t="s">
        <v>146</v>
      </c>
    </row>
    <row r="730" spans="1:12" ht="15.75" customHeight="1" x14ac:dyDescent="0.25">
      <c r="A730" s="8" t="s">
        <v>193</v>
      </c>
      <c r="B730" s="10" t="s">
        <v>111</v>
      </c>
      <c r="C730" s="10" t="s">
        <v>21</v>
      </c>
      <c r="D730" s="19">
        <v>7.0000000000000007E-2</v>
      </c>
      <c r="E730" s="12">
        <v>0.05</v>
      </c>
      <c r="F730" s="10" t="s">
        <v>256</v>
      </c>
      <c r="G730" s="10" t="e">
        <f ca="1">CONCAT('BD-Artículos'!$B730,'BD-Artículos'!$D730)</f>
        <v>#NAME?</v>
      </c>
      <c r="H730" s="10" t="s">
        <v>4</v>
      </c>
      <c r="I730" s="9" t="s">
        <v>26</v>
      </c>
      <c r="J730" s="12">
        <v>2012</v>
      </c>
      <c r="K730" s="20" t="s">
        <v>49</v>
      </c>
      <c r="L730" s="14" t="s">
        <v>146</v>
      </c>
    </row>
    <row r="731" spans="1:12" ht="15.75" customHeight="1" x14ac:dyDescent="0.25">
      <c r="A731" s="8" t="s">
        <v>193</v>
      </c>
      <c r="B731" s="10" t="s">
        <v>111</v>
      </c>
      <c r="C731" s="10" t="s">
        <v>21</v>
      </c>
      <c r="D731" s="19">
        <v>0.2</v>
      </c>
      <c r="E731" s="12">
        <v>0.1</v>
      </c>
      <c r="F731" s="10" t="s">
        <v>148</v>
      </c>
      <c r="G731" s="10" t="e">
        <f ca="1">CONCAT('BD-Artículos'!$B731,'BD-Artículos'!$D731)</f>
        <v>#NAME?</v>
      </c>
      <c r="H731" s="10" t="s">
        <v>4</v>
      </c>
      <c r="I731" s="9" t="s">
        <v>26</v>
      </c>
      <c r="J731" s="12">
        <v>2010</v>
      </c>
      <c r="K731" s="20" t="s">
        <v>27</v>
      </c>
      <c r="L731" s="14" t="s">
        <v>146</v>
      </c>
    </row>
    <row r="732" spans="1:12" ht="15.75" customHeight="1" x14ac:dyDescent="0.25">
      <c r="A732" s="8" t="s">
        <v>193</v>
      </c>
      <c r="B732" s="10" t="s">
        <v>111</v>
      </c>
      <c r="C732" s="10" t="s">
        <v>21</v>
      </c>
      <c r="D732" s="19">
        <v>0.13</v>
      </c>
      <c r="E732" s="12">
        <v>0.1</v>
      </c>
      <c r="F732" s="10" t="s">
        <v>148</v>
      </c>
      <c r="G732" s="10" t="e">
        <f ca="1">CONCAT('BD-Artículos'!$B732,'BD-Artículos'!$D732)</f>
        <v>#NAME?</v>
      </c>
      <c r="H732" s="10" t="s">
        <v>4</v>
      </c>
      <c r="I732" s="9" t="s">
        <v>26</v>
      </c>
      <c r="J732" s="12">
        <v>2011</v>
      </c>
      <c r="K732" s="20" t="s">
        <v>107</v>
      </c>
      <c r="L732" s="14" t="s">
        <v>146</v>
      </c>
    </row>
    <row r="733" spans="1:12" ht="15.75" customHeight="1" x14ac:dyDescent="0.25">
      <c r="A733" s="8" t="s">
        <v>194</v>
      </c>
      <c r="B733" s="10" t="s">
        <v>66</v>
      </c>
      <c r="C733" s="10" t="s">
        <v>22</v>
      </c>
      <c r="D733" s="11">
        <v>0.17</v>
      </c>
      <c r="E733" s="12">
        <v>0.03</v>
      </c>
      <c r="F733" s="9" t="s">
        <v>53</v>
      </c>
      <c r="G733" s="10" t="e">
        <f ca="1">CONCAT('BD-Artículos'!$B733,'BD-Artículos'!$D733)</f>
        <v>#NAME?</v>
      </c>
      <c r="H733" s="10" t="s">
        <v>3</v>
      </c>
      <c r="I733" s="9" t="s">
        <v>48</v>
      </c>
      <c r="J733" s="12">
        <v>2012</v>
      </c>
      <c r="K733" s="15" t="s">
        <v>79</v>
      </c>
      <c r="L733" s="10" t="s">
        <v>86</v>
      </c>
    </row>
    <row r="734" spans="1:12" ht="15.75" customHeight="1" x14ac:dyDescent="0.25">
      <c r="A734" s="8" t="s">
        <v>194</v>
      </c>
      <c r="B734" s="10" t="s">
        <v>66</v>
      </c>
      <c r="C734" s="10" t="s">
        <v>22</v>
      </c>
      <c r="D734" s="11">
        <v>0.13</v>
      </c>
      <c r="E734" s="12">
        <v>0.03</v>
      </c>
      <c r="F734" s="9" t="s">
        <v>53</v>
      </c>
      <c r="G734" s="10" t="e">
        <f ca="1">CONCAT('BD-Artículos'!$B734,'BD-Artículos'!$D734)</f>
        <v>#NAME?</v>
      </c>
      <c r="H734" s="10" t="s">
        <v>3</v>
      </c>
      <c r="I734" s="9" t="s">
        <v>48</v>
      </c>
      <c r="J734" s="12">
        <v>2012</v>
      </c>
      <c r="K734" s="15" t="s">
        <v>79</v>
      </c>
      <c r="L734" s="10" t="s">
        <v>86</v>
      </c>
    </row>
    <row r="735" spans="1:12" ht="15.75" customHeight="1" x14ac:dyDescent="0.25">
      <c r="A735" s="8" t="s">
        <v>194</v>
      </c>
      <c r="B735" s="10" t="s">
        <v>66</v>
      </c>
      <c r="C735" s="10" t="s">
        <v>22</v>
      </c>
      <c r="D735" s="11">
        <v>2</v>
      </c>
      <c r="E735" s="12">
        <v>0.1</v>
      </c>
      <c r="F735" s="9" t="s">
        <v>243</v>
      </c>
      <c r="G735" s="10" t="e">
        <f ca="1">CONCAT('BD-Artículos'!$B735,'BD-Artículos'!$D735)</f>
        <v>#NAME?</v>
      </c>
      <c r="H735" s="10" t="s">
        <v>3</v>
      </c>
      <c r="I735" s="9" t="s">
        <v>48</v>
      </c>
      <c r="J735" s="12">
        <v>2010</v>
      </c>
      <c r="K735" s="15" t="s">
        <v>60</v>
      </c>
      <c r="L735" s="10" t="s">
        <v>50</v>
      </c>
    </row>
    <row r="736" spans="1:12" ht="15.75" customHeight="1" x14ac:dyDescent="0.25">
      <c r="A736" s="8" t="s">
        <v>194</v>
      </c>
      <c r="B736" s="10" t="s">
        <v>66</v>
      </c>
      <c r="C736" s="10" t="s">
        <v>22</v>
      </c>
      <c r="D736" s="11">
        <v>0.98</v>
      </c>
      <c r="E736" s="12">
        <v>0.1</v>
      </c>
      <c r="F736" s="9" t="s">
        <v>47</v>
      </c>
      <c r="G736" s="10" t="e">
        <f ca="1">CONCAT('BD-Artículos'!$B736,'BD-Artículos'!$D736)</f>
        <v>#NAME?</v>
      </c>
      <c r="H736" s="10" t="s">
        <v>3</v>
      </c>
      <c r="I736" s="9" t="s">
        <v>48</v>
      </c>
      <c r="J736" s="12">
        <v>2012</v>
      </c>
      <c r="K736" s="15" t="s">
        <v>49</v>
      </c>
      <c r="L736" s="10" t="s">
        <v>50</v>
      </c>
    </row>
    <row r="737" spans="1:12" ht="15.75" customHeight="1" x14ac:dyDescent="0.25">
      <c r="A737" s="8" t="s">
        <v>194</v>
      </c>
      <c r="B737" s="10" t="s">
        <v>66</v>
      </c>
      <c r="C737" s="10" t="s">
        <v>22</v>
      </c>
      <c r="D737" s="11">
        <v>0.71</v>
      </c>
      <c r="E737" s="12">
        <v>0.1</v>
      </c>
      <c r="F737" s="9" t="s">
        <v>47</v>
      </c>
      <c r="G737" s="10" t="e">
        <f ca="1">CONCAT('BD-Artículos'!$B737,'BD-Artículos'!$D737)</f>
        <v>#NAME?</v>
      </c>
      <c r="H737" s="10" t="s">
        <v>3</v>
      </c>
      <c r="I737" s="9" t="s">
        <v>48</v>
      </c>
      <c r="J737" s="12">
        <v>2010</v>
      </c>
      <c r="K737" s="15" t="s">
        <v>79</v>
      </c>
      <c r="L737" s="10" t="s">
        <v>50</v>
      </c>
    </row>
    <row r="738" spans="1:12" ht="15.75" customHeight="1" x14ac:dyDescent="0.25">
      <c r="A738" s="8" t="s">
        <v>194</v>
      </c>
      <c r="B738" s="10" t="s">
        <v>66</v>
      </c>
      <c r="C738" s="10" t="s">
        <v>22</v>
      </c>
      <c r="D738" s="11">
        <v>0.56000000000000005</v>
      </c>
      <c r="E738" s="12">
        <v>0.1</v>
      </c>
      <c r="F738" s="9" t="s">
        <v>47</v>
      </c>
      <c r="G738" s="10" t="e">
        <f ca="1">CONCAT('BD-Artículos'!$B738,'BD-Artículos'!$D738)</f>
        <v>#NAME?</v>
      </c>
      <c r="H738" s="10" t="s">
        <v>3</v>
      </c>
      <c r="I738" s="9" t="s">
        <v>48</v>
      </c>
      <c r="J738" s="12">
        <v>2012</v>
      </c>
      <c r="K738" s="15" t="s">
        <v>49</v>
      </c>
      <c r="L738" s="10" t="s">
        <v>50</v>
      </c>
    </row>
    <row r="739" spans="1:12" ht="15.75" customHeight="1" x14ac:dyDescent="0.25">
      <c r="A739" s="8" t="s">
        <v>194</v>
      </c>
      <c r="B739" s="10" t="s">
        <v>66</v>
      </c>
      <c r="C739" s="10" t="s">
        <v>22</v>
      </c>
      <c r="D739" s="11">
        <v>0.25</v>
      </c>
      <c r="E739" s="12">
        <v>0.1</v>
      </c>
      <c r="F739" s="9" t="s">
        <v>47</v>
      </c>
      <c r="G739" s="10" t="e">
        <f ca="1">CONCAT('BD-Artículos'!$B739,'BD-Artículos'!$D739)</f>
        <v>#NAME?</v>
      </c>
      <c r="H739" s="10" t="s">
        <v>3</v>
      </c>
      <c r="I739" s="9" t="s">
        <v>48</v>
      </c>
      <c r="J739" s="12">
        <v>2010</v>
      </c>
      <c r="K739" s="15" t="s">
        <v>60</v>
      </c>
      <c r="L739" s="10" t="s">
        <v>50</v>
      </c>
    </row>
    <row r="740" spans="1:12" ht="15.75" customHeight="1" x14ac:dyDescent="0.25">
      <c r="A740" s="8" t="s">
        <v>194</v>
      </c>
      <c r="B740" s="10" t="s">
        <v>66</v>
      </c>
      <c r="C740" s="10" t="s">
        <v>22</v>
      </c>
      <c r="D740" s="11">
        <v>0.6</v>
      </c>
      <c r="E740" s="12">
        <v>0.1</v>
      </c>
      <c r="F740" s="9" t="s">
        <v>53</v>
      </c>
      <c r="G740" s="10" t="e">
        <f ca="1">CONCAT('BD-Artículos'!$B740,'BD-Artículos'!$D740)</f>
        <v>#NAME?</v>
      </c>
      <c r="H740" s="10" t="s">
        <v>3</v>
      </c>
      <c r="I740" s="9" t="s">
        <v>48</v>
      </c>
      <c r="J740" s="12">
        <v>2009</v>
      </c>
      <c r="K740" s="15" t="s">
        <v>27</v>
      </c>
      <c r="L740" s="10" t="s">
        <v>73</v>
      </c>
    </row>
    <row r="741" spans="1:12" ht="15.75" customHeight="1" x14ac:dyDescent="0.25">
      <c r="A741" s="8" t="s">
        <v>194</v>
      </c>
      <c r="B741" s="10" t="s">
        <v>66</v>
      </c>
      <c r="C741" s="10" t="s">
        <v>22</v>
      </c>
      <c r="D741" s="11">
        <v>0.44</v>
      </c>
      <c r="E741" s="12">
        <v>0.1</v>
      </c>
      <c r="F741" s="9" t="s">
        <v>53</v>
      </c>
      <c r="G741" s="10" t="e">
        <f ca="1">CONCAT('BD-Artículos'!$B741,'BD-Artículos'!$D741)</f>
        <v>#NAME?</v>
      </c>
      <c r="H741" s="10" t="s">
        <v>3</v>
      </c>
      <c r="I741" s="9" t="s">
        <v>48</v>
      </c>
      <c r="J741" s="12">
        <v>2012</v>
      </c>
      <c r="K741" s="15" t="s">
        <v>103</v>
      </c>
      <c r="L741" s="10" t="s">
        <v>84</v>
      </c>
    </row>
    <row r="742" spans="1:12" ht="15.75" customHeight="1" x14ac:dyDescent="0.25">
      <c r="A742" s="8" t="s">
        <v>194</v>
      </c>
      <c r="B742" s="10" t="s">
        <v>66</v>
      </c>
      <c r="C742" s="10" t="s">
        <v>22</v>
      </c>
      <c r="D742" s="11">
        <v>0.36991901872015404</v>
      </c>
      <c r="E742" s="12">
        <v>0.1</v>
      </c>
      <c r="F742" s="9" t="s">
        <v>53</v>
      </c>
      <c r="G742" s="10" t="e">
        <f ca="1">CONCAT('BD-Artículos'!$B742,'BD-Artículos'!$D742)</f>
        <v>#NAME?</v>
      </c>
      <c r="H742" s="10" t="s">
        <v>3</v>
      </c>
      <c r="I742" s="9" t="s">
        <v>48</v>
      </c>
      <c r="J742" s="12">
        <v>2012</v>
      </c>
      <c r="K742" s="15" t="s">
        <v>107</v>
      </c>
      <c r="L742" s="10" t="s">
        <v>84</v>
      </c>
    </row>
    <row r="743" spans="1:12" ht="15.75" customHeight="1" x14ac:dyDescent="0.25">
      <c r="A743" s="8" t="s">
        <v>194</v>
      </c>
      <c r="B743" s="10" t="s">
        <v>66</v>
      </c>
      <c r="C743" s="10" t="s">
        <v>22</v>
      </c>
      <c r="D743" s="11">
        <v>0.32</v>
      </c>
      <c r="E743" s="12">
        <v>0.1</v>
      </c>
      <c r="F743" s="9" t="s">
        <v>53</v>
      </c>
      <c r="G743" s="10" t="e">
        <f ca="1">CONCAT('BD-Artículos'!$B743,'BD-Artículos'!$D743)</f>
        <v>#NAME?</v>
      </c>
      <c r="H743" s="10" t="s">
        <v>3</v>
      </c>
      <c r="I743" s="9" t="s">
        <v>48</v>
      </c>
      <c r="J743" s="12">
        <v>2011</v>
      </c>
      <c r="K743" s="15" t="s">
        <v>103</v>
      </c>
      <c r="L743" s="10" t="s">
        <v>84</v>
      </c>
    </row>
    <row r="744" spans="1:12" ht="15.75" customHeight="1" x14ac:dyDescent="0.25">
      <c r="A744" s="8" t="s">
        <v>194</v>
      </c>
      <c r="B744" s="10" t="s">
        <v>66</v>
      </c>
      <c r="C744" s="10" t="s">
        <v>22</v>
      </c>
      <c r="D744" s="11">
        <v>0.78</v>
      </c>
      <c r="E744" s="12">
        <v>0.1</v>
      </c>
      <c r="F744" s="9" t="s">
        <v>53</v>
      </c>
      <c r="G744" s="10" t="e">
        <f ca="1">CONCAT('BD-Artículos'!$B744,'BD-Artículos'!$D744)</f>
        <v>#NAME?</v>
      </c>
      <c r="H744" s="10" t="s">
        <v>3</v>
      </c>
      <c r="I744" s="9" t="s">
        <v>48</v>
      </c>
      <c r="J744" s="12">
        <v>2012</v>
      </c>
      <c r="K744" s="15" t="s">
        <v>60</v>
      </c>
      <c r="L744" s="10" t="s">
        <v>86</v>
      </c>
    </row>
    <row r="745" spans="1:12" ht="15.75" customHeight="1" x14ac:dyDescent="0.25">
      <c r="A745" s="8" t="s">
        <v>194</v>
      </c>
      <c r="B745" s="10" t="s">
        <v>66</v>
      </c>
      <c r="C745" s="10" t="s">
        <v>22</v>
      </c>
      <c r="D745" s="11">
        <v>0.71725122378088679</v>
      </c>
      <c r="E745" s="12">
        <v>0.1</v>
      </c>
      <c r="F745" s="9" t="s">
        <v>53</v>
      </c>
      <c r="G745" s="10" t="e">
        <f ca="1">CONCAT('BD-Artículos'!$B745,'BD-Artículos'!$D745)</f>
        <v>#NAME?</v>
      </c>
      <c r="H745" s="10" t="s">
        <v>3</v>
      </c>
      <c r="I745" s="9" t="s">
        <v>48</v>
      </c>
      <c r="J745" s="12">
        <v>2012</v>
      </c>
      <c r="K745" s="15" t="s">
        <v>130</v>
      </c>
      <c r="L745" s="10" t="s">
        <v>86</v>
      </c>
    </row>
    <row r="746" spans="1:12" ht="15.75" customHeight="1" x14ac:dyDescent="0.25">
      <c r="A746" s="8" t="s">
        <v>194</v>
      </c>
      <c r="B746" s="10" t="s">
        <v>66</v>
      </c>
      <c r="C746" s="10" t="s">
        <v>22</v>
      </c>
      <c r="D746" s="11">
        <v>0.27</v>
      </c>
      <c r="E746" s="12">
        <v>0.1</v>
      </c>
      <c r="F746" s="9" t="s">
        <v>53</v>
      </c>
      <c r="G746" s="10" t="e">
        <f ca="1">CONCAT('BD-Artículos'!$B746,'BD-Artículos'!$D746)</f>
        <v>#NAME?</v>
      </c>
      <c r="H746" s="10" t="s">
        <v>3</v>
      </c>
      <c r="I746" s="9" t="s">
        <v>48</v>
      </c>
      <c r="J746" s="12">
        <v>2012</v>
      </c>
      <c r="K746" s="15" t="s">
        <v>60</v>
      </c>
      <c r="L746" s="10" t="s">
        <v>86</v>
      </c>
    </row>
    <row r="747" spans="1:12" ht="15.75" customHeight="1" x14ac:dyDescent="0.25">
      <c r="A747" s="8" t="s">
        <v>194</v>
      </c>
      <c r="B747" s="10" t="s">
        <v>66</v>
      </c>
      <c r="C747" s="10" t="s">
        <v>22</v>
      </c>
      <c r="D747" s="11">
        <v>0.18</v>
      </c>
      <c r="E747" s="12">
        <v>0.1</v>
      </c>
      <c r="F747" s="9" t="s">
        <v>53</v>
      </c>
      <c r="G747" s="10" t="e">
        <f ca="1">CONCAT('BD-Artículos'!$B747,'BD-Artículos'!$D747)</f>
        <v>#NAME?</v>
      </c>
      <c r="H747" s="10" t="s">
        <v>3</v>
      </c>
      <c r="I747" s="9" t="s">
        <v>48</v>
      </c>
      <c r="J747" s="12">
        <v>2012</v>
      </c>
      <c r="K747" s="15" t="s">
        <v>27</v>
      </c>
      <c r="L747" s="10" t="s">
        <v>86</v>
      </c>
    </row>
    <row r="748" spans="1:12" ht="15.75" customHeight="1" x14ac:dyDescent="0.25">
      <c r="A748" s="8" t="s">
        <v>194</v>
      </c>
      <c r="B748" s="10" t="s">
        <v>66</v>
      </c>
      <c r="C748" s="10" t="s">
        <v>22</v>
      </c>
      <c r="D748" s="11">
        <v>0.1</v>
      </c>
      <c r="E748" s="12">
        <v>0.03</v>
      </c>
      <c r="F748" s="9" t="s">
        <v>55</v>
      </c>
      <c r="G748" s="10" t="e">
        <f ca="1">CONCAT('BD-Artículos'!$B748,'BD-Artículos'!$D748)</f>
        <v>#NAME?</v>
      </c>
      <c r="H748" s="10" t="s">
        <v>3</v>
      </c>
      <c r="I748" s="16" t="s">
        <v>56</v>
      </c>
      <c r="J748" s="12">
        <v>2012</v>
      </c>
      <c r="K748" s="12" t="s">
        <v>38</v>
      </c>
      <c r="L748" s="10" t="s">
        <v>50</v>
      </c>
    </row>
    <row r="749" spans="1:12" ht="15.75" customHeight="1" x14ac:dyDescent="0.25">
      <c r="A749" s="8" t="s">
        <v>194</v>
      </c>
      <c r="B749" s="10" t="s">
        <v>66</v>
      </c>
      <c r="C749" s="10" t="s">
        <v>22</v>
      </c>
      <c r="D749" s="11">
        <v>0.1</v>
      </c>
      <c r="E749" s="12">
        <v>0.03</v>
      </c>
      <c r="F749" s="9" t="s">
        <v>244</v>
      </c>
      <c r="G749" s="10" t="e">
        <f ca="1">CONCAT('BD-Artículos'!$B749,'BD-Artículos'!$D749)</f>
        <v>#NAME?</v>
      </c>
      <c r="H749" s="10" t="s">
        <v>3</v>
      </c>
      <c r="I749" s="16" t="s">
        <v>56</v>
      </c>
      <c r="J749" s="12">
        <v>2012</v>
      </c>
      <c r="K749" s="12" t="s">
        <v>38</v>
      </c>
      <c r="L749" s="10" t="s">
        <v>50</v>
      </c>
    </row>
    <row r="750" spans="1:12" ht="15.75" customHeight="1" x14ac:dyDescent="0.25">
      <c r="A750" s="8" t="s">
        <v>194</v>
      </c>
      <c r="B750" s="10" t="s">
        <v>66</v>
      </c>
      <c r="C750" s="10" t="s">
        <v>22</v>
      </c>
      <c r="D750" s="11">
        <v>0.26234693705778828</v>
      </c>
      <c r="E750" s="12">
        <v>0.1</v>
      </c>
      <c r="F750" s="9" t="s">
        <v>244</v>
      </c>
      <c r="G750" s="10" t="e">
        <f ca="1">CONCAT('BD-Artículos'!$B750,'BD-Artículos'!$D750)</f>
        <v>#NAME?</v>
      </c>
      <c r="H750" s="10" t="s">
        <v>3</v>
      </c>
      <c r="I750" s="16" t="s">
        <v>56</v>
      </c>
      <c r="J750" s="12">
        <v>2012</v>
      </c>
      <c r="K750" s="15" t="s">
        <v>49</v>
      </c>
      <c r="L750" s="10" t="s">
        <v>50</v>
      </c>
    </row>
    <row r="751" spans="1:12" ht="15.75" customHeight="1" x14ac:dyDescent="0.25">
      <c r="A751" s="8" t="s">
        <v>194</v>
      </c>
      <c r="B751" s="10" t="s">
        <v>66</v>
      </c>
      <c r="C751" s="10" t="s">
        <v>22</v>
      </c>
      <c r="D751" s="11">
        <v>0.19230277487928205</v>
      </c>
      <c r="E751" s="12">
        <v>0.1</v>
      </c>
      <c r="F751" s="9" t="s">
        <v>62</v>
      </c>
      <c r="G751" s="10" t="e">
        <f ca="1">CONCAT('BD-Artículos'!$B751,'BD-Artículos'!$D751)</f>
        <v>#NAME?</v>
      </c>
      <c r="H751" s="10" t="s">
        <v>3</v>
      </c>
      <c r="I751" s="16" t="s">
        <v>56</v>
      </c>
      <c r="J751" s="12">
        <v>2012</v>
      </c>
      <c r="K751" s="15" t="s">
        <v>49</v>
      </c>
      <c r="L751" s="10" t="s">
        <v>50</v>
      </c>
    </row>
    <row r="752" spans="1:12" ht="15.75" customHeight="1" x14ac:dyDescent="0.25">
      <c r="A752" s="8" t="s">
        <v>194</v>
      </c>
      <c r="B752" s="10" t="s">
        <v>66</v>
      </c>
      <c r="C752" s="10" t="s">
        <v>22</v>
      </c>
      <c r="D752" s="11">
        <v>0.17</v>
      </c>
      <c r="E752" s="12">
        <v>0.1</v>
      </c>
      <c r="F752" s="9" t="s">
        <v>244</v>
      </c>
      <c r="G752" s="10" t="e">
        <f ca="1">CONCAT('BD-Artículos'!$B752,'BD-Artículos'!$D752)</f>
        <v>#NAME?</v>
      </c>
      <c r="H752" s="10" t="s">
        <v>3</v>
      </c>
      <c r="I752" s="16" t="s">
        <v>56</v>
      </c>
      <c r="J752" s="12">
        <v>2012</v>
      </c>
      <c r="K752" s="15" t="s">
        <v>69</v>
      </c>
      <c r="L752" s="10" t="s">
        <v>50</v>
      </c>
    </row>
    <row r="753" spans="1:12" ht="15.75" customHeight="1" x14ac:dyDescent="0.25">
      <c r="A753" s="8" t="s">
        <v>194</v>
      </c>
      <c r="B753" s="10" t="s">
        <v>66</v>
      </c>
      <c r="C753" s="10" t="s">
        <v>22</v>
      </c>
      <c r="D753" s="11">
        <v>0.16</v>
      </c>
      <c r="E753" s="12">
        <v>0.1</v>
      </c>
      <c r="F753" s="9" t="s">
        <v>244</v>
      </c>
      <c r="G753" s="10" t="e">
        <f ca="1">CONCAT('BD-Artículos'!$B753,'BD-Artículos'!$D753)</f>
        <v>#NAME?</v>
      </c>
      <c r="H753" s="10" t="s">
        <v>3</v>
      </c>
      <c r="I753" s="16" t="s">
        <v>56</v>
      </c>
      <c r="J753" s="12">
        <v>2012</v>
      </c>
      <c r="K753" s="15" t="s">
        <v>69</v>
      </c>
      <c r="L753" s="10" t="s">
        <v>50</v>
      </c>
    </row>
    <row r="754" spans="1:12" ht="15.75" customHeight="1" x14ac:dyDescent="0.25">
      <c r="A754" s="8" t="s">
        <v>194</v>
      </c>
      <c r="B754" s="10" t="s">
        <v>66</v>
      </c>
      <c r="C754" s="10" t="s">
        <v>22</v>
      </c>
      <c r="D754" s="11">
        <v>0.15</v>
      </c>
      <c r="E754" s="12">
        <v>0.1</v>
      </c>
      <c r="F754" s="9" t="s">
        <v>59</v>
      </c>
      <c r="G754" s="10" t="e">
        <f ca="1">CONCAT('BD-Artículos'!$B754,'BD-Artículos'!$D754)</f>
        <v>#NAME?</v>
      </c>
      <c r="H754" s="10" t="s">
        <v>3</v>
      </c>
      <c r="I754" s="16" t="s">
        <v>56</v>
      </c>
      <c r="J754" s="12">
        <v>2010</v>
      </c>
      <c r="K754" s="15" t="s">
        <v>60</v>
      </c>
      <c r="L754" s="10" t="s">
        <v>50</v>
      </c>
    </row>
    <row r="755" spans="1:12" ht="15.75" customHeight="1" x14ac:dyDescent="0.25">
      <c r="A755" s="8" t="s">
        <v>194</v>
      </c>
      <c r="B755" s="10" t="s">
        <v>66</v>
      </c>
      <c r="C755" s="10" t="s">
        <v>22</v>
      </c>
      <c r="D755" s="11">
        <v>0.3</v>
      </c>
      <c r="E755" s="12">
        <v>0.1</v>
      </c>
      <c r="F755" s="9" t="s">
        <v>55</v>
      </c>
      <c r="G755" s="10" t="e">
        <f ca="1">CONCAT('BD-Artículos'!$B755,'BD-Artículos'!$D755)</f>
        <v>#NAME?</v>
      </c>
      <c r="H755" s="10" t="s">
        <v>3</v>
      </c>
      <c r="I755" s="16" t="s">
        <v>56</v>
      </c>
      <c r="J755" s="12">
        <v>2009</v>
      </c>
      <c r="K755" s="15" t="s">
        <v>27</v>
      </c>
      <c r="L755" s="10" t="s">
        <v>73</v>
      </c>
    </row>
    <row r="756" spans="1:12" ht="15.75" customHeight="1" x14ac:dyDescent="0.25">
      <c r="A756" s="8" t="s">
        <v>194</v>
      </c>
      <c r="B756" s="10" t="s">
        <v>66</v>
      </c>
      <c r="C756" s="10" t="s">
        <v>22</v>
      </c>
      <c r="D756" s="11">
        <v>0.2</v>
      </c>
      <c r="E756" s="12">
        <v>0.1</v>
      </c>
      <c r="F756" s="9" t="s">
        <v>253</v>
      </c>
      <c r="G756" s="10" t="e">
        <f ca="1">CONCAT('BD-Artículos'!$B756,'BD-Artículos'!$D756)</f>
        <v>#NAME?</v>
      </c>
      <c r="H756" s="10" t="s">
        <v>3</v>
      </c>
      <c r="I756" s="16" t="s">
        <v>56</v>
      </c>
      <c r="J756" s="12">
        <v>2009</v>
      </c>
      <c r="K756" s="15" t="s">
        <v>27</v>
      </c>
      <c r="L756" s="10" t="s">
        <v>73</v>
      </c>
    </row>
    <row r="757" spans="1:12" ht="15.75" customHeight="1" x14ac:dyDescent="0.25">
      <c r="A757" s="8" t="s">
        <v>194</v>
      </c>
      <c r="B757" s="10" t="s">
        <v>66</v>
      </c>
      <c r="C757" s="10" t="s">
        <v>22</v>
      </c>
      <c r="D757" s="11">
        <v>0.2</v>
      </c>
      <c r="E757" s="12">
        <v>0.1</v>
      </c>
      <c r="F757" s="9" t="s">
        <v>59</v>
      </c>
      <c r="G757" s="10" t="e">
        <f ca="1">CONCAT('BD-Artículos'!$B757,'BD-Artículos'!$D757)</f>
        <v>#NAME?</v>
      </c>
      <c r="H757" s="10" t="s">
        <v>3</v>
      </c>
      <c r="I757" s="16" t="s">
        <v>56</v>
      </c>
      <c r="J757" s="12">
        <v>2009</v>
      </c>
      <c r="K757" s="15" t="s">
        <v>27</v>
      </c>
      <c r="L757" s="10" t="s">
        <v>73</v>
      </c>
    </row>
    <row r="758" spans="1:12" ht="15.75" customHeight="1" x14ac:dyDescent="0.25">
      <c r="A758" s="8" t="s">
        <v>194</v>
      </c>
      <c r="B758" s="10" t="s">
        <v>66</v>
      </c>
      <c r="C758" s="10" t="s">
        <v>22</v>
      </c>
      <c r="D758" s="11">
        <v>0.3</v>
      </c>
      <c r="E758" s="12" t="s">
        <v>24</v>
      </c>
      <c r="F758" s="9" t="s">
        <v>113</v>
      </c>
      <c r="G758" s="10" t="e">
        <f ca="1">CONCAT('BD-Artículos'!$B758,'BD-Artículos'!$D758)</f>
        <v>#NAME?</v>
      </c>
      <c r="H758" s="10" t="s">
        <v>3</v>
      </c>
      <c r="I758" s="16" t="s">
        <v>56</v>
      </c>
      <c r="J758" s="12">
        <v>2012</v>
      </c>
      <c r="K758" s="12" t="s">
        <v>113</v>
      </c>
      <c r="L758" s="14" t="s">
        <v>154</v>
      </c>
    </row>
    <row r="759" spans="1:12" ht="15.75" customHeight="1" x14ac:dyDescent="0.25">
      <c r="A759" s="8" t="s">
        <v>194</v>
      </c>
      <c r="B759" s="10" t="s">
        <v>66</v>
      </c>
      <c r="C759" s="10" t="s">
        <v>22</v>
      </c>
      <c r="D759" s="11">
        <v>0.12</v>
      </c>
      <c r="E759" s="12">
        <v>0.03</v>
      </c>
      <c r="F759" s="9" t="s">
        <v>76</v>
      </c>
      <c r="G759" s="10" t="e">
        <f ca="1">CONCAT('BD-Artículos'!$B759,'BD-Artículos'!$D759)</f>
        <v>#NAME?</v>
      </c>
      <c r="H759" s="10" t="s">
        <v>3</v>
      </c>
      <c r="I759" s="9" t="s">
        <v>26</v>
      </c>
      <c r="J759" s="12">
        <v>2012</v>
      </c>
      <c r="K759" s="12" t="s">
        <v>38</v>
      </c>
      <c r="L759" s="10" t="s">
        <v>50</v>
      </c>
    </row>
    <row r="760" spans="1:12" ht="15.75" customHeight="1" x14ac:dyDescent="0.25">
      <c r="A760" s="8" t="s">
        <v>194</v>
      </c>
      <c r="B760" s="10" t="s">
        <v>66</v>
      </c>
      <c r="C760" s="10" t="s">
        <v>22</v>
      </c>
      <c r="D760" s="11">
        <v>0.28999999999999998</v>
      </c>
      <c r="E760" s="12">
        <v>0.03</v>
      </c>
      <c r="F760" s="9" t="s">
        <v>78</v>
      </c>
      <c r="G760" s="10" t="e">
        <f ca="1">CONCAT('BD-Artículos'!$B760,'BD-Artículos'!$D760)</f>
        <v>#NAME?</v>
      </c>
      <c r="H760" s="10" t="s">
        <v>3</v>
      </c>
      <c r="I760" s="9" t="s">
        <v>26</v>
      </c>
      <c r="J760" s="12">
        <v>2012</v>
      </c>
      <c r="K760" s="15" t="s">
        <v>79</v>
      </c>
      <c r="L760" s="10" t="s">
        <v>80</v>
      </c>
    </row>
    <row r="761" spans="1:12" ht="15.75" customHeight="1" x14ac:dyDescent="0.25">
      <c r="A761" s="8" t="s">
        <v>194</v>
      </c>
      <c r="B761" s="10" t="s">
        <v>66</v>
      </c>
      <c r="C761" s="10" t="s">
        <v>22</v>
      </c>
      <c r="D761" s="11">
        <v>0.27</v>
      </c>
      <c r="E761" s="12">
        <v>0.03</v>
      </c>
      <c r="F761" s="9" t="s">
        <v>78</v>
      </c>
      <c r="G761" s="10" t="e">
        <f ca="1">CONCAT('BD-Artículos'!$B761,'BD-Artículos'!$D761)</f>
        <v>#NAME?</v>
      </c>
      <c r="H761" s="10" t="s">
        <v>3</v>
      </c>
      <c r="I761" s="9" t="s">
        <v>26</v>
      </c>
      <c r="J761" s="12">
        <v>2012</v>
      </c>
      <c r="K761" s="15" t="s">
        <v>79</v>
      </c>
      <c r="L761" s="10" t="s">
        <v>80</v>
      </c>
    </row>
    <row r="762" spans="1:12" ht="15.75" customHeight="1" x14ac:dyDescent="0.25">
      <c r="A762" s="8" t="s">
        <v>194</v>
      </c>
      <c r="B762" s="10" t="s">
        <v>66</v>
      </c>
      <c r="C762" s="10" t="s">
        <v>22</v>
      </c>
      <c r="D762" s="11">
        <v>0.09</v>
      </c>
      <c r="E762" s="12">
        <v>0.03</v>
      </c>
      <c r="F762" s="9" t="s">
        <v>83</v>
      </c>
      <c r="G762" s="10" t="e">
        <f ca="1">CONCAT('BD-Artículos'!$B762,'BD-Artículos'!$D762)</f>
        <v>#NAME?</v>
      </c>
      <c r="H762" s="10" t="s">
        <v>3</v>
      </c>
      <c r="I762" s="9" t="s">
        <v>26</v>
      </c>
      <c r="J762" s="12">
        <v>2012</v>
      </c>
      <c r="K762" s="12" t="s">
        <v>38</v>
      </c>
      <c r="L762" s="10" t="s">
        <v>84</v>
      </c>
    </row>
    <row r="763" spans="1:12" ht="15.75" customHeight="1" x14ac:dyDescent="0.25">
      <c r="A763" s="8" t="s">
        <v>194</v>
      </c>
      <c r="B763" s="10" t="s">
        <v>66</v>
      </c>
      <c r="C763" s="10" t="s">
        <v>22</v>
      </c>
      <c r="D763" s="11">
        <v>7.0000000000000007E-2</v>
      </c>
      <c r="E763" s="12">
        <v>0.03</v>
      </c>
      <c r="F763" s="9" t="s">
        <v>105</v>
      </c>
      <c r="G763" s="10" t="e">
        <f ca="1">CONCAT('BD-Artículos'!$B763,'BD-Artículos'!$D763)</f>
        <v>#NAME?</v>
      </c>
      <c r="H763" s="10" t="s">
        <v>3</v>
      </c>
      <c r="I763" s="9" t="s">
        <v>26</v>
      </c>
      <c r="J763" s="12">
        <v>2012</v>
      </c>
      <c r="K763" s="15" t="s">
        <v>79</v>
      </c>
      <c r="L763" s="10" t="s">
        <v>84</v>
      </c>
    </row>
    <row r="764" spans="1:12" ht="15.75" customHeight="1" x14ac:dyDescent="0.25">
      <c r="A764" s="8" t="s">
        <v>194</v>
      </c>
      <c r="B764" s="10" t="s">
        <v>66</v>
      </c>
      <c r="C764" s="10" t="s">
        <v>22</v>
      </c>
      <c r="D764" s="11">
        <v>0.32</v>
      </c>
      <c r="E764" s="12">
        <v>0.03</v>
      </c>
      <c r="F764" s="9" t="s">
        <v>83</v>
      </c>
      <c r="G764" s="10" t="e">
        <f ca="1">CONCAT('BD-Artículos'!$B764,'BD-Artículos'!$D764)</f>
        <v>#NAME?</v>
      </c>
      <c r="H764" s="10" t="s">
        <v>3</v>
      </c>
      <c r="I764" s="9" t="s">
        <v>26</v>
      </c>
      <c r="J764" s="12">
        <v>2012</v>
      </c>
      <c r="K764" s="15" t="s">
        <v>79</v>
      </c>
      <c r="L764" s="10" t="s">
        <v>86</v>
      </c>
    </row>
    <row r="765" spans="1:12" ht="15.75" customHeight="1" x14ac:dyDescent="0.25">
      <c r="A765" s="8" t="s">
        <v>194</v>
      </c>
      <c r="B765" s="10" t="s">
        <v>66</v>
      </c>
      <c r="C765" s="10" t="s">
        <v>22</v>
      </c>
      <c r="D765" s="11">
        <v>0.28000000000000003</v>
      </c>
      <c r="E765" s="12">
        <v>0.03</v>
      </c>
      <c r="F765" s="9" t="s">
        <v>83</v>
      </c>
      <c r="G765" s="10" t="e">
        <f ca="1">CONCAT('BD-Artículos'!$B765,'BD-Artículos'!$D765)</f>
        <v>#NAME?</v>
      </c>
      <c r="H765" s="10" t="s">
        <v>3</v>
      </c>
      <c r="I765" s="9" t="s">
        <v>26</v>
      </c>
      <c r="J765" s="12">
        <v>2012</v>
      </c>
      <c r="K765" s="15" t="s">
        <v>79</v>
      </c>
      <c r="L765" s="10" t="s">
        <v>86</v>
      </c>
    </row>
    <row r="766" spans="1:12" ht="15.75" customHeight="1" x14ac:dyDescent="0.25">
      <c r="A766" s="8" t="s">
        <v>194</v>
      </c>
      <c r="B766" s="10" t="s">
        <v>66</v>
      </c>
      <c r="C766" s="10" t="s">
        <v>22</v>
      </c>
      <c r="D766" s="11">
        <v>1.1000000000000001</v>
      </c>
      <c r="E766" s="12">
        <v>0.1</v>
      </c>
      <c r="F766" s="9" t="s">
        <v>83</v>
      </c>
      <c r="G766" s="10" t="e">
        <f ca="1">CONCAT('BD-Artículos'!$B766,'BD-Artículos'!$D766)</f>
        <v>#NAME?</v>
      </c>
      <c r="H766" s="10" t="s">
        <v>3</v>
      </c>
      <c r="I766" s="9" t="s">
        <v>26</v>
      </c>
      <c r="J766" s="12">
        <v>2010</v>
      </c>
      <c r="K766" s="15" t="s">
        <v>60</v>
      </c>
      <c r="L766" s="10" t="s">
        <v>50</v>
      </c>
    </row>
    <row r="767" spans="1:12" ht="15.75" customHeight="1" x14ac:dyDescent="0.25">
      <c r="A767" s="8" t="s">
        <v>194</v>
      </c>
      <c r="B767" s="10" t="s">
        <v>66</v>
      </c>
      <c r="C767" s="10" t="s">
        <v>22</v>
      </c>
      <c r="D767" s="11">
        <v>0.3</v>
      </c>
      <c r="E767" s="12">
        <v>0.1</v>
      </c>
      <c r="F767" s="9" t="s">
        <v>105</v>
      </c>
      <c r="G767" s="10" t="e">
        <f ca="1">CONCAT('BD-Artículos'!$B767,'BD-Artículos'!$D767)</f>
        <v>#NAME?</v>
      </c>
      <c r="H767" s="10" t="s">
        <v>3</v>
      </c>
      <c r="I767" s="9" t="s">
        <v>26</v>
      </c>
      <c r="J767" s="12">
        <v>2010</v>
      </c>
      <c r="K767" s="15" t="s">
        <v>31</v>
      </c>
      <c r="L767" s="10" t="s">
        <v>50</v>
      </c>
    </row>
    <row r="768" spans="1:12" ht="15.75" customHeight="1" x14ac:dyDescent="0.25">
      <c r="A768" s="8" t="s">
        <v>194</v>
      </c>
      <c r="B768" s="10" t="s">
        <v>66</v>
      </c>
      <c r="C768" s="10" t="s">
        <v>22</v>
      </c>
      <c r="D768" s="11">
        <v>0.1</v>
      </c>
      <c r="E768" s="12">
        <v>0.1</v>
      </c>
      <c r="F768" s="9" t="s">
        <v>83</v>
      </c>
      <c r="G768" s="10" t="e">
        <f ca="1">CONCAT('BD-Artículos'!$B768,'BD-Artículos'!$D768)</f>
        <v>#NAME?</v>
      </c>
      <c r="H768" s="10" t="s">
        <v>3</v>
      </c>
      <c r="I768" s="9" t="s">
        <v>26</v>
      </c>
      <c r="J768" s="12">
        <v>2009</v>
      </c>
      <c r="K768" s="15" t="s">
        <v>27</v>
      </c>
      <c r="L768" s="10" t="s">
        <v>73</v>
      </c>
    </row>
    <row r="769" spans="1:12" ht="15.75" customHeight="1" x14ac:dyDescent="0.25">
      <c r="A769" s="8" t="s">
        <v>194</v>
      </c>
      <c r="B769" s="10" t="s">
        <v>66</v>
      </c>
      <c r="C769" s="10" t="s">
        <v>22</v>
      </c>
      <c r="D769" s="11">
        <v>0.12</v>
      </c>
      <c r="E769" s="12">
        <v>0.1</v>
      </c>
      <c r="F769" s="9" t="s">
        <v>78</v>
      </c>
      <c r="G769" s="10" t="e">
        <f ca="1">CONCAT('BD-Artículos'!$B769,'BD-Artículos'!$D769)</f>
        <v>#NAME?</v>
      </c>
      <c r="H769" s="10" t="s">
        <v>3</v>
      </c>
      <c r="I769" s="9" t="s">
        <v>26</v>
      </c>
      <c r="J769" s="12">
        <v>2012</v>
      </c>
      <c r="K769" s="15" t="s">
        <v>79</v>
      </c>
      <c r="L769" s="10" t="s">
        <v>80</v>
      </c>
    </row>
    <row r="770" spans="1:12" ht="15.75" customHeight="1" x14ac:dyDescent="0.25">
      <c r="A770" s="8" t="s">
        <v>194</v>
      </c>
      <c r="B770" s="10" t="s">
        <v>66</v>
      </c>
      <c r="C770" s="10" t="s">
        <v>22</v>
      </c>
      <c r="D770" s="11">
        <v>0.78</v>
      </c>
      <c r="E770" s="12">
        <v>0.1</v>
      </c>
      <c r="F770" s="9" t="s">
        <v>78</v>
      </c>
      <c r="G770" s="10" t="e">
        <f ca="1">CONCAT('BD-Artículos'!$B770,'BD-Artículos'!$D770)</f>
        <v>#NAME?</v>
      </c>
      <c r="H770" s="10" t="s">
        <v>3</v>
      </c>
      <c r="I770" s="9" t="s">
        <v>26</v>
      </c>
      <c r="J770" s="12">
        <v>2012</v>
      </c>
      <c r="K770" s="15" t="s">
        <v>103</v>
      </c>
      <c r="L770" s="10" t="s">
        <v>84</v>
      </c>
    </row>
    <row r="771" spans="1:12" ht="15.75" customHeight="1" x14ac:dyDescent="0.25">
      <c r="A771" s="8" t="s">
        <v>194</v>
      </c>
      <c r="B771" s="10" t="s">
        <v>66</v>
      </c>
      <c r="C771" s="10" t="s">
        <v>22</v>
      </c>
      <c r="D771" s="11">
        <v>0.63</v>
      </c>
      <c r="E771" s="12">
        <v>0.1</v>
      </c>
      <c r="F771" s="9" t="s">
        <v>83</v>
      </c>
      <c r="G771" s="10" t="e">
        <f ca="1">CONCAT('BD-Artículos'!$B771,'BD-Artículos'!$D771)</f>
        <v>#NAME?</v>
      </c>
      <c r="H771" s="10" t="s">
        <v>3</v>
      </c>
      <c r="I771" s="9" t="s">
        <v>26</v>
      </c>
      <c r="J771" s="12">
        <v>2012</v>
      </c>
      <c r="K771" s="15" t="s">
        <v>103</v>
      </c>
      <c r="L771" s="10" t="s">
        <v>84</v>
      </c>
    </row>
    <row r="772" spans="1:12" ht="15.75" customHeight="1" x14ac:dyDescent="0.25">
      <c r="A772" s="8" t="s">
        <v>194</v>
      </c>
      <c r="B772" s="10" t="s">
        <v>66</v>
      </c>
      <c r="C772" s="10" t="s">
        <v>22</v>
      </c>
      <c r="D772" s="11">
        <v>0.41</v>
      </c>
      <c r="E772" s="12">
        <v>0.1</v>
      </c>
      <c r="F772" s="9" t="s">
        <v>83</v>
      </c>
      <c r="G772" s="10" t="e">
        <f ca="1">CONCAT('BD-Artículos'!$B772,'BD-Artículos'!$D772)</f>
        <v>#NAME?</v>
      </c>
      <c r="H772" s="10" t="s">
        <v>3</v>
      </c>
      <c r="I772" s="9" t="s">
        <v>26</v>
      </c>
      <c r="J772" s="12">
        <v>2012</v>
      </c>
      <c r="K772" s="15" t="s">
        <v>64</v>
      </c>
      <c r="L772" s="10" t="s">
        <v>84</v>
      </c>
    </row>
    <row r="773" spans="1:12" ht="15.75" customHeight="1" x14ac:dyDescent="0.25">
      <c r="A773" s="8" t="s">
        <v>194</v>
      </c>
      <c r="B773" s="10" t="s">
        <v>66</v>
      </c>
      <c r="C773" s="10" t="s">
        <v>22</v>
      </c>
      <c r="D773" s="11">
        <v>0.35</v>
      </c>
      <c r="E773" s="12">
        <v>0.1</v>
      </c>
      <c r="F773" s="9" t="s">
        <v>78</v>
      </c>
      <c r="G773" s="10" t="e">
        <f ca="1">CONCAT('BD-Artículos'!$B773,'BD-Artículos'!$D773)</f>
        <v>#NAME?</v>
      </c>
      <c r="H773" s="10" t="s">
        <v>3</v>
      </c>
      <c r="I773" s="9" t="s">
        <v>26</v>
      </c>
      <c r="J773" s="12">
        <v>2011</v>
      </c>
      <c r="K773" s="15" t="s">
        <v>31</v>
      </c>
      <c r="L773" s="10" t="s">
        <v>84</v>
      </c>
    </row>
    <row r="774" spans="1:12" ht="15.75" customHeight="1" x14ac:dyDescent="0.25">
      <c r="A774" s="8" t="s">
        <v>194</v>
      </c>
      <c r="B774" s="10" t="s">
        <v>66</v>
      </c>
      <c r="C774" s="10" t="s">
        <v>22</v>
      </c>
      <c r="D774" s="11">
        <v>0.30634947337945706</v>
      </c>
      <c r="E774" s="12">
        <v>0.1</v>
      </c>
      <c r="F774" s="9" t="s">
        <v>83</v>
      </c>
      <c r="G774" s="10" t="e">
        <f ca="1">CONCAT('BD-Artículos'!$B774,'BD-Artículos'!$D774)</f>
        <v>#NAME?</v>
      </c>
      <c r="H774" s="10" t="s">
        <v>3</v>
      </c>
      <c r="I774" s="9" t="s">
        <v>26</v>
      </c>
      <c r="J774" s="12">
        <v>2012</v>
      </c>
      <c r="K774" s="15" t="s">
        <v>107</v>
      </c>
      <c r="L774" s="10" t="s">
        <v>84</v>
      </c>
    </row>
    <row r="775" spans="1:12" ht="15.75" customHeight="1" x14ac:dyDescent="0.25">
      <c r="A775" s="8" t="s">
        <v>194</v>
      </c>
      <c r="B775" s="10" t="s">
        <v>66</v>
      </c>
      <c r="C775" s="10" t="s">
        <v>22</v>
      </c>
      <c r="D775" s="11">
        <v>0.04</v>
      </c>
      <c r="E775" s="12">
        <v>0.1</v>
      </c>
      <c r="F775" s="9" t="s">
        <v>105</v>
      </c>
      <c r="G775" s="10" t="e">
        <f ca="1">CONCAT('BD-Artículos'!$B775,'BD-Artículos'!$D775)</f>
        <v>#NAME?</v>
      </c>
      <c r="H775" s="10" t="s">
        <v>3</v>
      </c>
      <c r="I775" s="9" t="s">
        <v>26</v>
      </c>
      <c r="J775" s="12">
        <v>2012</v>
      </c>
      <c r="K775" s="15" t="s">
        <v>27</v>
      </c>
      <c r="L775" s="10" t="s">
        <v>84</v>
      </c>
    </row>
    <row r="776" spans="1:12" ht="15.75" customHeight="1" x14ac:dyDescent="0.25">
      <c r="A776" s="8" t="s">
        <v>194</v>
      </c>
      <c r="B776" s="10" t="s">
        <v>66</v>
      </c>
      <c r="C776" s="10" t="s">
        <v>22</v>
      </c>
      <c r="D776" s="11">
        <v>0.27</v>
      </c>
      <c r="E776" s="12">
        <v>0.1</v>
      </c>
      <c r="F776" s="9" t="s">
        <v>78</v>
      </c>
      <c r="G776" s="10" t="e">
        <f ca="1">CONCAT('BD-Artículos'!$B776,'BD-Artículos'!$D776)</f>
        <v>#NAME?</v>
      </c>
      <c r="H776" s="10" t="s">
        <v>3</v>
      </c>
      <c r="I776" s="9" t="s">
        <v>26</v>
      </c>
      <c r="J776" s="12">
        <v>2012</v>
      </c>
      <c r="K776" s="15" t="s">
        <v>60</v>
      </c>
      <c r="L776" s="10" t="s">
        <v>86</v>
      </c>
    </row>
    <row r="777" spans="1:12" ht="15.75" customHeight="1" x14ac:dyDescent="0.25">
      <c r="A777" s="8" t="s">
        <v>194</v>
      </c>
      <c r="B777" s="10" t="s">
        <v>66</v>
      </c>
      <c r="C777" s="10" t="s">
        <v>22</v>
      </c>
      <c r="D777" s="11">
        <v>0.26240909049690919</v>
      </c>
      <c r="E777" s="12">
        <v>0.1</v>
      </c>
      <c r="F777" s="9" t="s">
        <v>83</v>
      </c>
      <c r="G777" s="10" t="e">
        <f ca="1">CONCAT('BD-Artículos'!$B777,'BD-Artículos'!$D777)</f>
        <v>#NAME?</v>
      </c>
      <c r="H777" s="10" t="s">
        <v>3</v>
      </c>
      <c r="I777" s="9" t="s">
        <v>26</v>
      </c>
      <c r="J777" s="12">
        <v>2012</v>
      </c>
      <c r="K777" s="15" t="s">
        <v>130</v>
      </c>
      <c r="L777" s="10" t="s">
        <v>86</v>
      </c>
    </row>
    <row r="778" spans="1:12" ht="15.75" customHeight="1" x14ac:dyDescent="0.25">
      <c r="A778" s="8" t="s">
        <v>194</v>
      </c>
      <c r="B778" s="10" t="s">
        <v>66</v>
      </c>
      <c r="C778" s="10" t="s">
        <v>22</v>
      </c>
      <c r="D778" s="11">
        <v>0.2</v>
      </c>
      <c r="E778" s="12">
        <v>0.1</v>
      </c>
      <c r="F778" s="9" t="s">
        <v>83</v>
      </c>
      <c r="G778" s="10" t="e">
        <f ca="1">CONCAT('BD-Artículos'!$B778,'BD-Artículos'!$D778)</f>
        <v>#NAME?</v>
      </c>
      <c r="H778" s="10" t="s">
        <v>3</v>
      </c>
      <c r="I778" s="9" t="s">
        <v>26</v>
      </c>
      <c r="J778" s="12">
        <v>2012</v>
      </c>
      <c r="K778" s="15" t="s">
        <v>60</v>
      </c>
      <c r="L778" s="10" t="s">
        <v>86</v>
      </c>
    </row>
    <row r="779" spans="1:12" ht="15.75" customHeight="1" x14ac:dyDescent="0.25">
      <c r="A779" s="8" t="s">
        <v>194</v>
      </c>
      <c r="B779" s="10" t="s">
        <v>66</v>
      </c>
      <c r="C779" s="10" t="s">
        <v>22</v>
      </c>
      <c r="D779" s="11">
        <v>0.2</v>
      </c>
      <c r="E779" s="12">
        <v>0.1</v>
      </c>
      <c r="F779" s="9" t="s">
        <v>78</v>
      </c>
      <c r="G779" s="10" t="e">
        <f ca="1">CONCAT('BD-Artículos'!$B779,'BD-Artículos'!$D779)</f>
        <v>#NAME?</v>
      </c>
      <c r="H779" s="10" t="s">
        <v>3</v>
      </c>
      <c r="I779" s="9" t="s">
        <v>26</v>
      </c>
      <c r="J779" s="12">
        <v>2012</v>
      </c>
      <c r="K779" s="15" t="s">
        <v>60</v>
      </c>
      <c r="L779" s="10" t="s">
        <v>86</v>
      </c>
    </row>
    <row r="780" spans="1:12" ht="15.75" customHeight="1" x14ac:dyDescent="0.25">
      <c r="A780" s="8" t="s">
        <v>194</v>
      </c>
      <c r="B780" s="10" t="s">
        <v>66</v>
      </c>
      <c r="C780" s="10" t="s">
        <v>22</v>
      </c>
      <c r="D780" s="11">
        <v>0.17</v>
      </c>
      <c r="E780" s="12">
        <v>0.1</v>
      </c>
      <c r="F780" s="9" t="s">
        <v>83</v>
      </c>
      <c r="G780" s="10" t="e">
        <f ca="1">CONCAT('BD-Artículos'!$B780,'BD-Artículos'!$D780)</f>
        <v>#NAME?</v>
      </c>
      <c r="H780" s="10" t="s">
        <v>3</v>
      </c>
      <c r="I780" s="9" t="s">
        <v>26</v>
      </c>
      <c r="J780" s="12">
        <v>2012</v>
      </c>
      <c r="K780" s="15" t="s">
        <v>79</v>
      </c>
      <c r="L780" s="10" t="s">
        <v>86</v>
      </c>
    </row>
    <row r="781" spans="1:12" ht="15.75" customHeight="1" x14ac:dyDescent="0.25">
      <c r="A781" s="8" t="s">
        <v>194</v>
      </c>
      <c r="B781" s="10" t="s">
        <v>66</v>
      </c>
      <c r="C781" s="10" t="s">
        <v>22</v>
      </c>
      <c r="D781" s="11">
        <v>0.16</v>
      </c>
      <c r="E781" s="12">
        <v>0.1</v>
      </c>
      <c r="F781" s="9" t="s">
        <v>78</v>
      </c>
      <c r="G781" s="10" t="e">
        <f ca="1">CONCAT('BD-Artículos'!$B781,'BD-Artículos'!$D781)</f>
        <v>#NAME?</v>
      </c>
      <c r="H781" s="10" t="s">
        <v>3</v>
      </c>
      <c r="I781" s="9" t="s">
        <v>26</v>
      </c>
      <c r="J781" s="12">
        <v>2012</v>
      </c>
      <c r="K781" s="15" t="s">
        <v>27</v>
      </c>
      <c r="L781" s="10" t="s">
        <v>86</v>
      </c>
    </row>
    <row r="782" spans="1:12" ht="15.75" customHeight="1" x14ac:dyDescent="0.25">
      <c r="A782" s="8" t="s">
        <v>194</v>
      </c>
      <c r="B782" s="10" t="s">
        <v>66</v>
      </c>
      <c r="C782" s="10" t="s">
        <v>22</v>
      </c>
      <c r="D782" s="11">
        <v>0.15162051531062695</v>
      </c>
      <c r="E782" s="12">
        <v>0.1</v>
      </c>
      <c r="F782" s="9" t="s">
        <v>78</v>
      </c>
      <c r="G782" s="10" t="e">
        <f ca="1">CONCAT('BD-Artículos'!$B782,'BD-Artículos'!$D782)</f>
        <v>#NAME?</v>
      </c>
      <c r="H782" s="10" t="s">
        <v>3</v>
      </c>
      <c r="I782" s="9" t="s">
        <v>26</v>
      </c>
      <c r="J782" s="12">
        <v>2012</v>
      </c>
      <c r="K782" s="15" t="s">
        <v>130</v>
      </c>
      <c r="L782" s="10" t="s">
        <v>86</v>
      </c>
    </row>
    <row r="783" spans="1:12" ht="15.75" customHeight="1" x14ac:dyDescent="0.25">
      <c r="A783" s="8" t="s">
        <v>194</v>
      </c>
      <c r="B783" s="10" t="s">
        <v>66</v>
      </c>
      <c r="C783" s="10" t="s">
        <v>22</v>
      </c>
      <c r="D783" s="11">
        <v>0.1508395739750584</v>
      </c>
      <c r="E783" s="12">
        <v>0.1</v>
      </c>
      <c r="F783" s="9" t="s">
        <v>83</v>
      </c>
      <c r="G783" s="10" t="e">
        <f ca="1">CONCAT('BD-Artículos'!$B783,'BD-Artículos'!$D783)</f>
        <v>#NAME?</v>
      </c>
      <c r="H783" s="10" t="s">
        <v>3</v>
      </c>
      <c r="I783" s="9" t="s">
        <v>26</v>
      </c>
      <c r="J783" s="12">
        <v>2012</v>
      </c>
      <c r="K783" s="15" t="s">
        <v>130</v>
      </c>
      <c r="L783" s="10" t="s">
        <v>86</v>
      </c>
    </row>
    <row r="784" spans="1:12" ht="15.75" customHeight="1" x14ac:dyDescent="0.25">
      <c r="A784" s="8" t="s">
        <v>194</v>
      </c>
      <c r="B784" s="10" t="s">
        <v>66</v>
      </c>
      <c r="C784" s="10" t="s">
        <v>22</v>
      </c>
      <c r="D784" s="11">
        <v>0.13</v>
      </c>
      <c r="E784" s="12">
        <v>0.1</v>
      </c>
      <c r="F784" s="9" t="s">
        <v>83</v>
      </c>
      <c r="G784" s="10" t="e">
        <f ca="1">CONCAT('BD-Artículos'!$B784,'BD-Artículos'!$D784)</f>
        <v>#NAME?</v>
      </c>
      <c r="H784" s="10" t="s">
        <v>3</v>
      </c>
      <c r="I784" s="9" t="s">
        <v>26</v>
      </c>
      <c r="J784" s="12">
        <v>2012</v>
      </c>
      <c r="K784" s="15" t="s">
        <v>27</v>
      </c>
      <c r="L784" s="10" t="s">
        <v>86</v>
      </c>
    </row>
    <row r="785" spans="1:12" ht="15.75" customHeight="1" x14ac:dyDescent="0.25">
      <c r="A785" s="8" t="s">
        <v>194</v>
      </c>
      <c r="B785" s="10" t="s">
        <v>257</v>
      </c>
      <c r="C785" s="10" t="s">
        <v>22</v>
      </c>
      <c r="D785" s="11">
        <v>1.0032923725926655</v>
      </c>
      <c r="E785" s="12" t="s">
        <v>24</v>
      </c>
      <c r="F785" s="10" t="s">
        <v>34</v>
      </c>
      <c r="G785" s="10" t="e">
        <f ca="1">CONCAT('BD-Artículos'!$B785,'BD-Artículos'!$D785)</f>
        <v>#NAME?</v>
      </c>
      <c r="H785" s="10" t="s">
        <v>3</v>
      </c>
      <c r="I785" s="10" t="s">
        <v>26</v>
      </c>
      <c r="J785" s="12">
        <v>2009</v>
      </c>
      <c r="K785" s="12" t="s">
        <v>27</v>
      </c>
      <c r="L785" s="14" t="s">
        <v>28</v>
      </c>
    </row>
    <row r="786" spans="1:12" ht="15.75" customHeight="1" x14ac:dyDescent="0.25">
      <c r="A786" s="8" t="s">
        <v>194</v>
      </c>
      <c r="B786" s="10" t="s">
        <v>66</v>
      </c>
      <c r="C786" s="10" t="s">
        <v>22</v>
      </c>
      <c r="D786" s="11">
        <v>2.0366252376972354E-2</v>
      </c>
      <c r="E786" s="12" t="s">
        <v>24</v>
      </c>
      <c r="F786" s="10" t="s">
        <v>34</v>
      </c>
      <c r="G786" s="10" t="e">
        <f ca="1">CONCAT('BD-Artículos'!$B786,'BD-Artículos'!$D786)</f>
        <v>#NAME?</v>
      </c>
      <c r="H786" s="10" t="s">
        <v>3</v>
      </c>
      <c r="I786" s="10" t="s">
        <v>26</v>
      </c>
      <c r="J786" s="12">
        <v>2009</v>
      </c>
      <c r="K786" s="12" t="s">
        <v>31</v>
      </c>
      <c r="L786" s="14" t="s">
        <v>28</v>
      </c>
    </row>
    <row r="787" spans="1:12" ht="15.75" customHeight="1" x14ac:dyDescent="0.25">
      <c r="A787" s="8" t="s">
        <v>194</v>
      </c>
      <c r="B787" s="10" t="s">
        <v>66</v>
      </c>
      <c r="C787" s="10" t="s">
        <v>22</v>
      </c>
      <c r="D787" s="11">
        <v>8.4278430618431009E-3</v>
      </c>
      <c r="E787" s="12" t="s">
        <v>24</v>
      </c>
      <c r="F787" s="10" t="s">
        <v>90</v>
      </c>
      <c r="G787" s="10" t="e">
        <f ca="1">CONCAT('BD-Artículos'!$B787,'BD-Artículos'!$D787)</f>
        <v>#NAME?</v>
      </c>
      <c r="H787" s="10" t="s">
        <v>3</v>
      </c>
      <c r="I787" s="10" t="s">
        <v>26</v>
      </c>
      <c r="J787" s="12">
        <v>2009</v>
      </c>
      <c r="K787" s="12" t="s">
        <v>27</v>
      </c>
      <c r="L787" s="14" t="s">
        <v>28</v>
      </c>
    </row>
    <row r="788" spans="1:12" ht="15.75" customHeight="1" x14ac:dyDescent="0.25">
      <c r="A788" s="8" t="s">
        <v>194</v>
      </c>
      <c r="B788" s="10" t="s">
        <v>66</v>
      </c>
      <c r="C788" s="10" t="s">
        <v>22</v>
      </c>
      <c r="D788" s="11">
        <v>8.0313144488138571E-3</v>
      </c>
      <c r="E788" s="12" t="s">
        <v>24</v>
      </c>
      <c r="F788" s="10" t="s">
        <v>90</v>
      </c>
      <c r="G788" s="10" t="e">
        <f ca="1">CONCAT('BD-Artículos'!$B788,'BD-Artículos'!$D788)</f>
        <v>#NAME?</v>
      </c>
      <c r="H788" s="10" t="s">
        <v>3</v>
      </c>
      <c r="I788" s="10" t="s">
        <v>26</v>
      </c>
      <c r="J788" s="12">
        <v>2009</v>
      </c>
      <c r="K788" s="12" t="s">
        <v>31</v>
      </c>
      <c r="L788" s="14" t="s">
        <v>28</v>
      </c>
    </row>
    <row r="789" spans="1:12" ht="15.75" customHeight="1" x14ac:dyDescent="0.25">
      <c r="A789" s="8" t="s">
        <v>194</v>
      </c>
      <c r="B789" s="10" t="s">
        <v>66</v>
      </c>
      <c r="C789" s="10" t="s">
        <v>22</v>
      </c>
      <c r="D789" s="11">
        <v>8.8988932935622929E-4</v>
      </c>
      <c r="E789" s="12" t="s">
        <v>24</v>
      </c>
      <c r="F789" s="10" t="s">
        <v>29</v>
      </c>
      <c r="G789" s="10" t="e">
        <f ca="1">CONCAT('BD-Artículos'!$B789,'BD-Artículos'!$D789)</f>
        <v>#NAME?</v>
      </c>
      <c r="H789" s="10" t="s">
        <v>3</v>
      </c>
      <c r="I789" s="10" t="s">
        <v>26</v>
      </c>
      <c r="J789" s="12">
        <v>2009</v>
      </c>
      <c r="K789" s="12" t="s">
        <v>27</v>
      </c>
      <c r="L789" s="14" t="s">
        <v>28</v>
      </c>
    </row>
    <row r="790" spans="1:12" ht="15.75" customHeight="1" x14ac:dyDescent="0.25">
      <c r="A790" s="8" t="s">
        <v>194</v>
      </c>
      <c r="B790" s="10" t="s">
        <v>66</v>
      </c>
      <c r="C790" s="10" t="s">
        <v>22</v>
      </c>
      <c r="D790" s="11">
        <v>7.1531553742514172E-4</v>
      </c>
      <c r="E790" s="12" t="s">
        <v>24</v>
      </c>
      <c r="F790" s="10" t="s">
        <v>92</v>
      </c>
      <c r="G790" s="10" t="e">
        <f ca="1">CONCAT('BD-Artículos'!$B790,'BD-Artículos'!$D790)</f>
        <v>#NAME?</v>
      </c>
      <c r="H790" s="10" t="s">
        <v>3</v>
      </c>
      <c r="I790" s="10" t="s">
        <v>26</v>
      </c>
      <c r="J790" s="12">
        <v>2009</v>
      </c>
      <c r="K790" s="12" t="s">
        <v>31</v>
      </c>
      <c r="L790" s="14" t="s">
        <v>28</v>
      </c>
    </row>
    <row r="791" spans="1:12" ht="15.75" customHeight="1" x14ac:dyDescent="0.25">
      <c r="A791" s="8" t="s">
        <v>194</v>
      </c>
      <c r="B791" s="10" t="s">
        <v>66</v>
      </c>
      <c r="C791" s="10" t="s">
        <v>22</v>
      </c>
      <c r="D791" s="11">
        <v>0.08</v>
      </c>
      <c r="E791" s="12">
        <v>0.03</v>
      </c>
      <c r="F791" s="9" t="s">
        <v>118</v>
      </c>
      <c r="G791" s="10" t="e">
        <f ca="1">CONCAT('BD-Artículos'!$B791,'BD-Artículos'!$D791)</f>
        <v>#NAME?</v>
      </c>
      <c r="H791" s="10" t="s">
        <v>3</v>
      </c>
      <c r="I791" s="9" t="s">
        <v>120</v>
      </c>
      <c r="J791" s="12">
        <v>2012</v>
      </c>
      <c r="K791" s="12" t="s">
        <v>38</v>
      </c>
      <c r="L791" s="10" t="s">
        <v>84</v>
      </c>
    </row>
    <row r="792" spans="1:12" ht="15.75" customHeight="1" x14ac:dyDescent="0.25">
      <c r="A792" s="8" t="s">
        <v>194</v>
      </c>
      <c r="B792" s="10" t="s">
        <v>66</v>
      </c>
      <c r="C792" s="10" t="s">
        <v>22</v>
      </c>
      <c r="D792" s="11">
        <v>0.34</v>
      </c>
      <c r="E792" s="12">
        <v>0.03</v>
      </c>
      <c r="F792" s="9" t="s">
        <v>118</v>
      </c>
      <c r="G792" s="10" t="e">
        <f ca="1">CONCAT('BD-Artículos'!$B792,'BD-Artículos'!$D792)</f>
        <v>#NAME?</v>
      </c>
      <c r="H792" s="10" t="s">
        <v>3</v>
      </c>
      <c r="I792" s="9" t="s">
        <v>120</v>
      </c>
      <c r="J792" s="12">
        <v>2012</v>
      </c>
      <c r="K792" s="15" t="s">
        <v>79</v>
      </c>
      <c r="L792" s="10" t="s">
        <v>86</v>
      </c>
    </row>
    <row r="793" spans="1:12" ht="15.75" customHeight="1" x14ac:dyDescent="0.25">
      <c r="A793" s="8" t="s">
        <v>194</v>
      </c>
      <c r="B793" s="10" t="s">
        <v>66</v>
      </c>
      <c r="C793" s="10" t="s">
        <v>22</v>
      </c>
      <c r="D793" s="11">
        <v>0.31</v>
      </c>
      <c r="E793" s="12">
        <v>0.03</v>
      </c>
      <c r="F793" s="9" t="s">
        <v>118</v>
      </c>
      <c r="G793" s="10" t="e">
        <f ca="1">CONCAT('BD-Artículos'!$B793,'BD-Artículos'!$D793)</f>
        <v>#NAME?</v>
      </c>
      <c r="H793" s="10" t="s">
        <v>3</v>
      </c>
      <c r="I793" s="9" t="s">
        <v>120</v>
      </c>
      <c r="J793" s="12">
        <v>2012</v>
      </c>
      <c r="K793" s="15" t="s">
        <v>79</v>
      </c>
      <c r="L793" s="10" t="s">
        <v>86</v>
      </c>
    </row>
    <row r="794" spans="1:12" ht="15.75" customHeight="1" x14ac:dyDescent="0.25">
      <c r="A794" s="8" t="s">
        <v>194</v>
      </c>
      <c r="B794" s="10" t="s">
        <v>66</v>
      </c>
      <c r="C794" s="10" t="s">
        <v>22</v>
      </c>
      <c r="D794" s="11">
        <v>0.69</v>
      </c>
      <c r="E794" s="12">
        <v>0.1</v>
      </c>
      <c r="F794" s="9" t="s">
        <v>118</v>
      </c>
      <c r="G794" s="10" t="e">
        <f ca="1">CONCAT('BD-Artículos'!$B794,'BD-Artículos'!$D794)</f>
        <v>#NAME?</v>
      </c>
      <c r="H794" s="10" t="s">
        <v>3</v>
      </c>
      <c r="I794" s="9" t="s">
        <v>120</v>
      </c>
      <c r="J794" s="12">
        <v>2010</v>
      </c>
      <c r="K794" s="15" t="s">
        <v>79</v>
      </c>
      <c r="L794" s="10" t="s">
        <v>50</v>
      </c>
    </row>
    <row r="795" spans="1:12" ht="15.75" customHeight="1" x14ac:dyDescent="0.25">
      <c r="A795" s="8" t="s">
        <v>194</v>
      </c>
      <c r="B795" s="10" t="s">
        <v>66</v>
      </c>
      <c r="C795" s="10" t="s">
        <v>22</v>
      </c>
      <c r="D795" s="11">
        <v>0.44</v>
      </c>
      <c r="E795" s="12">
        <v>0.1</v>
      </c>
      <c r="F795" s="9" t="s">
        <v>118</v>
      </c>
      <c r="G795" s="10" t="e">
        <f ca="1">CONCAT('BD-Artículos'!$B795,'BD-Artículos'!$D795)</f>
        <v>#NAME?</v>
      </c>
      <c r="H795" s="10" t="s">
        <v>3</v>
      </c>
      <c r="I795" s="9" t="s">
        <v>120</v>
      </c>
      <c r="J795" s="12">
        <v>2011</v>
      </c>
      <c r="K795" s="15" t="s">
        <v>31</v>
      </c>
      <c r="L795" s="10" t="s">
        <v>50</v>
      </c>
    </row>
    <row r="796" spans="1:12" ht="15.75" customHeight="1" x14ac:dyDescent="0.25">
      <c r="A796" s="8" t="s">
        <v>194</v>
      </c>
      <c r="B796" s="10" t="s">
        <v>66</v>
      </c>
      <c r="C796" s="10" t="s">
        <v>22</v>
      </c>
      <c r="D796" s="11">
        <v>0.31</v>
      </c>
      <c r="E796" s="12">
        <v>0.1</v>
      </c>
      <c r="F796" s="9" t="s">
        <v>118</v>
      </c>
      <c r="G796" s="10" t="e">
        <f ca="1">CONCAT('BD-Artículos'!$B796,'BD-Artículos'!$D796)</f>
        <v>#NAME?</v>
      </c>
      <c r="H796" s="10" t="s">
        <v>3</v>
      </c>
      <c r="I796" s="9" t="s">
        <v>120</v>
      </c>
      <c r="J796" s="12">
        <v>2010</v>
      </c>
      <c r="K796" s="15" t="s">
        <v>60</v>
      </c>
      <c r="L796" s="10" t="s">
        <v>50</v>
      </c>
    </row>
    <row r="797" spans="1:12" ht="15.75" customHeight="1" x14ac:dyDescent="0.25">
      <c r="A797" s="8" t="s">
        <v>194</v>
      </c>
      <c r="B797" s="10" t="s">
        <v>66</v>
      </c>
      <c r="C797" s="10" t="s">
        <v>22</v>
      </c>
      <c r="D797" s="11">
        <v>0.31</v>
      </c>
      <c r="E797" s="12">
        <v>0.1</v>
      </c>
      <c r="F797" s="9" t="s">
        <v>118</v>
      </c>
      <c r="G797" s="10" t="e">
        <f ca="1">CONCAT('BD-Artículos'!$B797,'BD-Artículos'!$D797)</f>
        <v>#NAME?</v>
      </c>
      <c r="H797" s="10" t="s">
        <v>3</v>
      </c>
      <c r="I797" s="9" t="s">
        <v>120</v>
      </c>
      <c r="J797" s="12">
        <v>2012</v>
      </c>
      <c r="K797" s="15" t="s">
        <v>49</v>
      </c>
      <c r="L797" s="10" t="s">
        <v>50</v>
      </c>
    </row>
    <row r="798" spans="1:12" ht="15.75" customHeight="1" x14ac:dyDescent="0.25">
      <c r="A798" s="8" t="s">
        <v>194</v>
      </c>
      <c r="B798" s="10" t="s">
        <v>66</v>
      </c>
      <c r="C798" s="10" t="s">
        <v>22</v>
      </c>
      <c r="D798" s="11">
        <v>0.19</v>
      </c>
      <c r="E798" s="12">
        <v>0.1</v>
      </c>
      <c r="F798" s="9" t="s">
        <v>118</v>
      </c>
      <c r="G798" s="10" t="e">
        <f ca="1">CONCAT('BD-Artículos'!$B798,'BD-Artículos'!$D798)</f>
        <v>#NAME?</v>
      </c>
      <c r="H798" s="10" t="s">
        <v>3</v>
      </c>
      <c r="I798" s="9" t="s">
        <v>120</v>
      </c>
      <c r="J798" s="12">
        <v>2011</v>
      </c>
      <c r="K798" s="15" t="s">
        <v>130</v>
      </c>
      <c r="L798" s="10" t="s">
        <v>50</v>
      </c>
    </row>
    <row r="799" spans="1:12" ht="15.75" customHeight="1" x14ac:dyDescent="0.25">
      <c r="A799" s="8" t="s">
        <v>194</v>
      </c>
      <c r="B799" s="10" t="s">
        <v>66</v>
      </c>
      <c r="C799" s="10" t="s">
        <v>22</v>
      </c>
      <c r="D799" s="11">
        <v>0.6</v>
      </c>
      <c r="E799" s="12">
        <v>0.1</v>
      </c>
      <c r="F799" s="9" t="s">
        <v>118</v>
      </c>
      <c r="G799" s="10" t="e">
        <f ca="1">CONCAT('BD-Artículos'!$B799,'BD-Artículos'!$D799)</f>
        <v>#NAME?</v>
      </c>
      <c r="H799" s="10" t="s">
        <v>3</v>
      </c>
      <c r="I799" s="9" t="s">
        <v>120</v>
      </c>
      <c r="J799" s="12">
        <v>2009</v>
      </c>
      <c r="K799" s="15" t="s">
        <v>27</v>
      </c>
      <c r="L799" s="10" t="s">
        <v>73</v>
      </c>
    </row>
    <row r="800" spans="1:12" ht="15.75" customHeight="1" x14ac:dyDescent="0.25">
      <c r="A800" s="8" t="s">
        <v>194</v>
      </c>
      <c r="B800" s="10" t="s">
        <v>66</v>
      </c>
      <c r="C800" s="10" t="s">
        <v>22</v>
      </c>
      <c r="D800" s="11">
        <v>0.36</v>
      </c>
      <c r="E800" s="12">
        <v>0.1</v>
      </c>
      <c r="F800" s="9" t="s">
        <v>118</v>
      </c>
      <c r="G800" s="10" t="e">
        <f ca="1">CONCAT('BD-Artículos'!$B800,'BD-Artículos'!$D800)</f>
        <v>#NAME?</v>
      </c>
      <c r="H800" s="10" t="s">
        <v>3</v>
      </c>
      <c r="I800" s="9" t="s">
        <v>120</v>
      </c>
      <c r="J800" s="12">
        <v>2012</v>
      </c>
      <c r="K800" s="15" t="s">
        <v>103</v>
      </c>
      <c r="L800" s="10" t="s">
        <v>84</v>
      </c>
    </row>
    <row r="801" spans="1:12" ht="15.75" customHeight="1" x14ac:dyDescent="0.25">
      <c r="A801" s="8" t="s">
        <v>194</v>
      </c>
      <c r="B801" s="10" t="s">
        <v>66</v>
      </c>
      <c r="C801" s="10" t="s">
        <v>22</v>
      </c>
      <c r="D801" s="11">
        <v>0.31</v>
      </c>
      <c r="E801" s="12">
        <v>0.1</v>
      </c>
      <c r="F801" s="9" t="s">
        <v>118</v>
      </c>
      <c r="G801" s="10" t="e">
        <f ca="1">CONCAT('BD-Artículos'!$B801,'BD-Artículos'!$D801)</f>
        <v>#NAME?</v>
      </c>
      <c r="H801" s="10" t="s">
        <v>3</v>
      </c>
      <c r="I801" s="9" t="s">
        <v>120</v>
      </c>
      <c r="J801" s="12">
        <v>2011</v>
      </c>
      <c r="K801" s="15" t="s">
        <v>31</v>
      </c>
      <c r="L801" s="10" t="s">
        <v>84</v>
      </c>
    </row>
    <row r="802" spans="1:12" ht="15.75" customHeight="1" x14ac:dyDescent="0.25">
      <c r="A802" s="8" t="s">
        <v>194</v>
      </c>
      <c r="B802" s="10" t="s">
        <v>66</v>
      </c>
      <c r="C802" s="10" t="s">
        <v>22</v>
      </c>
      <c r="D802" s="11">
        <v>0.13</v>
      </c>
      <c r="E802" s="12">
        <v>0.1</v>
      </c>
      <c r="F802" s="9" t="s">
        <v>118</v>
      </c>
      <c r="G802" s="10" t="e">
        <f ca="1">CONCAT('BD-Artículos'!$B802,'BD-Artículos'!$D802)</f>
        <v>#NAME?</v>
      </c>
      <c r="H802" s="10" t="s">
        <v>3</v>
      </c>
      <c r="I802" s="9" t="s">
        <v>120</v>
      </c>
      <c r="J802" s="12">
        <v>2011</v>
      </c>
      <c r="K802" s="15" t="s">
        <v>49</v>
      </c>
      <c r="L802" s="10" t="s">
        <v>84</v>
      </c>
    </row>
    <row r="803" spans="1:12" ht="15.75" customHeight="1" x14ac:dyDescent="0.25">
      <c r="A803" s="8" t="s">
        <v>194</v>
      </c>
      <c r="B803" s="10" t="s">
        <v>66</v>
      </c>
      <c r="C803" s="10" t="s">
        <v>22</v>
      </c>
      <c r="D803" s="11">
        <v>0.48981104424327682</v>
      </c>
      <c r="E803" s="12">
        <v>0.1</v>
      </c>
      <c r="F803" s="9" t="s">
        <v>118</v>
      </c>
      <c r="G803" s="10" t="e">
        <f ca="1">CONCAT('BD-Artículos'!$B803,'BD-Artículos'!$D803)</f>
        <v>#NAME?</v>
      </c>
      <c r="H803" s="10" t="s">
        <v>3</v>
      </c>
      <c r="I803" s="9" t="s">
        <v>120</v>
      </c>
      <c r="J803" s="12">
        <v>2012</v>
      </c>
      <c r="K803" s="15" t="s">
        <v>130</v>
      </c>
      <c r="L803" s="10" t="s">
        <v>86</v>
      </c>
    </row>
    <row r="804" spans="1:12" ht="15.75" customHeight="1" x14ac:dyDescent="0.25">
      <c r="A804" s="8" t="s">
        <v>194</v>
      </c>
      <c r="B804" s="10" t="s">
        <v>66</v>
      </c>
      <c r="C804" s="10" t="s">
        <v>22</v>
      </c>
      <c r="D804" s="11">
        <v>0.44</v>
      </c>
      <c r="E804" s="12">
        <v>0.1</v>
      </c>
      <c r="F804" s="9" t="s">
        <v>118</v>
      </c>
      <c r="G804" s="10" t="e">
        <f ca="1">CONCAT('BD-Artículos'!$B804,'BD-Artículos'!$D804)</f>
        <v>#NAME?</v>
      </c>
      <c r="H804" s="10" t="s">
        <v>3</v>
      </c>
      <c r="I804" s="9" t="s">
        <v>120</v>
      </c>
      <c r="J804" s="12">
        <v>2012</v>
      </c>
      <c r="K804" s="15" t="s">
        <v>60</v>
      </c>
      <c r="L804" s="10" t="s">
        <v>86</v>
      </c>
    </row>
    <row r="805" spans="1:12" ht="15.75" customHeight="1" x14ac:dyDescent="0.25">
      <c r="A805" s="8" t="s">
        <v>194</v>
      </c>
      <c r="B805" s="10" t="s">
        <v>66</v>
      </c>
      <c r="C805" s="10" t="s">
        <v>22</v>
      </c>
      <c r="D805" s="11">
        <v>0.28000000000000003</v>
      </c>
      <c r="E805" s="12">
        <v>0.1</v>
      </c>
      <c r="F805" s="9" t="s">
        <v>118</v>
      </c>
      <c r="G805" s="10" t="e">
        <f ca="1">CONCAT('BD-Artículos'!$B805,'BD-Artículos'!$D805)</f>
        <v>#NAME?</v>
      </c>
      <c r="H805" s="10" t="s">
        <v>3</v>
      </c>
      <c r="I805" s="9" t="s">
        <v>120</v>
      </c>
      <c r="J805" s="12">
        <v>2012</v>
      </c>
      <c r="K805" s="15" t="s">
        <v>79</v>
      </c>
      <c r="L805" s="10" t="s">
        <v>86</v>
      </c>
    </row>
    <row r="806" spans="1:12" ht="15.75" customHeight="1" x14ac:dyDescent="0.25">
      <c r="A806" s="8" t="s">
        <v>194</v>
      </c>
      <c r="B806" s="10" t="s">
        <v>66</v>
      </c>
      <c r="C806" s="10" t="s">
        <v>22</v>
      </c>
      <c r="D806" s="11">
        <v>0.24444730809098955</v>
      </c>
      <c r="E806" s="12">
        <v>0.1</v>
      </c>
      <c r="F806" s="9" t="s">
        <v>118</v>
      </c>
      <c r="G806" s="10" t="e">
        <f ca="1">CONCAT('BD-Artículos'!$B806,'BD-Artículos'!$D806)</f>
        <v>#NAME?</v>
      </c>
      <c r="H806" s="10" t="s">
        <v>3</v>
      </c>
      <c r="I806" s="9" t="s">
        <v>120</v>
      </c>
      <c r="J806" s="12">
        <v>2012</v>
      </c>
      <c r="K806" s="15" t="s">
        <v>130</v>
      </c>
      <c r="L806" s="10" t="s">
        <v>86</v>
      </c>
    </row>
    <row r="807" spans="1:12" ht="15.75" customHeight="1" x14ac:dyDescent="0.25">
      <c r="A807" s="8" t="s">
        <v>194</v>
      </c>
      <c r="B807" s="10" t="s">
        <v>66</v>
      </c>
      <c r="C807" s="10" t="s">
        <v>22</v>
      </c>
      <c r="D807" s="11">
        <v>0.19</v>
      </c>
      <c r="E807" s="12">
        <v>0.1</v>
      </c>
      <c r="F807" s="9" t="s">
        <v>118</v>
      </c>
      <c r="G807" s="10" t="e">
        <f ca="1">CONCAT('BD-Artículos'!$B807,'BD-Artículos'!$D807)</f>
        <v>#NAME?</v>
      </c>
      <c r="H807" s="10" t="s">
        <v>3</v>
      </c>
      <c r="I807" s="9" t="s">
        <v>120</v>
      </c>
      <c r="J807" s="12">
        <v>2012</v>
      </c>
      <c r="K807" s="15" t="s">
        <v>60</v>
      </c>
      <c r="L807" s="10" t="s">
        <v>86</v>
      </c>
    </row>
    <row r="808" spans="1:12" ht="15.75" customHeight="1" x14ac:dyDescent="0.25">
      <c r="A808" s="8" t="s">
        <v>194</v>
      </c>
      <c r="B808" s="10" t="s">
        <v>66</v>
      </c>
      <c r="C808" s="10" t="s">
        <v>22</v>
      </c>
      <c r="D808" s="11">
        <v>0.09</v>
      </c>
      <c r="E808" s="12">
        <v>0.1</v>
      </c>
      <c r="F808" s="9" t="s">
        <v>118</v>
      </c>
      <c r="G808" s="10" t="e">
        <f ca="1">CONCAT('BD-Artículos'!$B808,'BD-Artículos'!$D808)</f>
        <v>#NAME?</v>
      </c>
      <c r="H808" s="10" t="s">
        <v>3</v>
      </c>
      <c r="I808" s="9" t="s">
        <v>120</v>
      </c>
      <c r="J808" s="12">
        <v>2012</v>
      </c>
      <c r="K808" s="15" t="s">
        <v>27</v>
      </c>
      <c r="L808" s="10" t="s">
        <v>86</v>
      </c>
    </row>
    <row r="809" spans="1:12" ht="15.75" customHeight="1" x14ac:dyDescent="0.25">
      <c r="A809" s="8" t="s">
        <v>194</v>
      </c>
      <c r="B809" s="10" t="s">
        <v>66</v>
      </c>
      <c r="C809" s="10" t="s">
        <v>22</v>
      </c>
      <c r="D809" s="11">
        <v>0.1</v>
      </c>
      <c r="E809" s="12">
        <v>0.05</v>
      </c>
      <c r="F809" s="10" t="s">
        <v>140</v>
      </c>
      <c r="G809" s="10" t="e">
        <f ca="1">CONCAT('BD-Artículos'!$B809,'BD-Artículos'!$D809)</f>
        <v>#NAME?</v>
      </c>
      <c r="H809" s="10" t="s">
        <v>3</v>
      </c>
      <c r="I809" s="10" t="s">
        <v>24</v>
      </c>
      <c r="J809" s="12">
        <v>2016</v>
      </c>
      <c r="K809" s="12" t="s">
        <v>103</v>
      </c>
      <c r="L809" s="10" t="s">
        <v>141</v>
      </c>
    </row>
    <row r="810" spans="1:12" ht="15.75" customHeight="1" x14ac:dyDescent="0.25">
      <c r="A810" s="8" t="s">
        <v>194</v>
      </c>
      <c r="B810" s="10" t="s">
        <v>66</v>
      </c>
      <c r="C810" s="10" t="s">
        <v>22</v>
      </c>
      <c r="D810" s="11">
        <v>0.4</v>
      </c>
      <c r="E810" s="12">
        <v>0.05</v>
      </c>
      <c r="F810" s="10" t="s">
        <v>140</v>
      </c>
      <c r="G810" s="10" t="e">
        <f ca="1">CONCAT('BD-Artículos'!$B810,'BD-Artículos'!$D810)</f>
        <v>#NAME?</v>
      </c>
      <c r="H810" s="10" t="s">
        <v>3</v>
      </c>
      <c r="I810" s="10" t="s">
        <v>24</v>
      </c>
      <c r="J810" s="12">
        <v>2016</v>
      </c>
      <c r="K810" s="12" t="s">
        <v>79</v>
      </c>
      <c r="L810" s="10" t="s">
        <v>141</v>
      </c>
    </row>
    <row r="811" spans="1:12" ht="15.75" customHeight="1" x14ac:dyDescent="0.25">
      <c r="A811" s="8" t="s">
        <v>194</v>
      </c>
      <c r="B811" s="10" t="s">
        <v>66</v>
      </c>
      <c r="C811" s="10" t="s">
        <v>22</v>
      </c>
      <c r="D811" s="11">
        <v>0.24</v>
      </c>
      <c r="E811" s="12">
        <v>0.05</v>
      </c>
      <c r="F811" s="10" t="s">
        <v>140</v>
      </c>
      <c r="G811" s="10" t="e">
        <f ca="1">CONCAT('BD-Artículos'!$B811,'BD-Artículos'!$D811)</f>
        <v>#NAME?</v>
      </c>
      <c r="H811" s="10" t="s">
        <v>3</v>
      </c>
      <c r="I811" s="10" t="s">
        <v>24</v>
      </c>
      <c r="J811" s="12">
        <v>2017</v>
      </c>
      <c r="K811" s="12" t="s">
        <v>60</v>
      </c>
      <c r="L811" s="10" t="s">
        <v>141</v>
      </c>
    </row>
    <row r="812" spans="1:12" ht="15.75" customHeight="1" x14ac:dyDescent="0.25">
      <c r="A812" s="8" t="s">
        <v>194</v>
      </c>
      <c r="B812" s="9" t="s">
        <v>257</v>
      </c>
      <c r="C812" s="10" t="s">
        <v>22</v>
      </c>
      <c r="D812" s="11">
        <v>0.188</v>
      </c>
      <c r="E812" s="12" t="s">
        <v>24</v>
      </c>
      <c r="F812" s="9" t="s">
        <v>42</v>
      </c>
      <c r="G812" s="10" t="e">
        <f ca="1">CONCAT('BD-Artículos'!$B812,'BD-Artículos'!$D812)</f>
        <v>#NAME?</v>
      </c>
      <c r="H812" s="9" t="s">
        <v>2</v>
      </c>
      <c r="I812" s="10" t="s">
        <v>37</v>
      </c>
      <c r="J812" s="12">
        <v>2009</v>
      </c>
      <c r="K812" s="12" t="s">
        <v>31</v>
      </c>
      <c r="L812" s="14" t="s">
        <v>39</v>
      </c>
    </row>
    <row r="813" spans="1:12" ht="15.75" customHeight="1" x14ac:dyDescent="0.25">
      <c r="A813" s="8" t="s">
        <v>194</v>
      </c>
      <c r="B813" s="9" t="s">
        <v>257</v>
      </c>
      <c r="C813" s="10" t="s">
        <v>22</v>
      </c>
      <c r="D813" s="11">
        <v>0.124</v>
      </c>
      <c r="E813" s="12" t="s">
        <v>24</v>
      </c>
      <c r="F813" s="9" t="s">
        <v>36</v>
      </c>
      <c r="G813" s="10" t="e">
        <f ca="1">CONCAT('BD-Artículos'!$B813,'BD-Artículos'!$D813)</f>
        <v>#NAME?</v>
      </c>
      <c r="H813" s="9" t="s">
        <v>2</v>
      </c>
      <c r="I813" s="10" t="s">
        <v>37</v>
      </c>
      <c r="J813" s="12">
        <v>2009</v>
      </c>
      <c r="K813" s="12" t="s">
        <v>38</v>
      </c>
      <c r="L813" s="14" t="s">
        <v>39</v>
      </c>
    </row>
    <row r="814" spans="1:12" ht="15.75" customHeight="1" x14ac:dyDescent="0.25">
      <c r="A814" s="8" t="s">
        <v>195</v>
      </c>
      <c r="B814" s="10" t="s">
        <v>131</v>
      </c>
      <c r="C814" s="10" t="s">
        <v>121</v>
      </c>
      <c r="D814" s="11">
        <v>0.09</v>
      </c>
      <c r="E814" s="12">
        <v>0.05</v>
      </c>
      <c r="F814" s="9" t="s">
        <v>53</v>
      </c>
      <c r="G814" s="10" t="e">
        <f ca="1">CONCAT('BD-Artículos'!$B814,'BD-Artículos'!$D814)</f>
        <v>#NAME?</v>
      </c>
      <c r="H814" s="10" t="s">
        <v>3</v>
      </c>
      <c r="I814" s="9" t="s">
        <v>48</v>
      </c>
      <c r="J814" s="12">
        <v>2012</v>
      </c>
      <c r="K814" s="15" t="s">
        <v>103</v>
      </c>
      <c r="L814" s="10" t="s">
        <v>84</v>
      </c>
    </row>
    <row r="815" spans="1:12" ht="15.75" customHeight="1" x14ac:dyDescent="0.25">
      <c r="A815" s="8" t="s">
        <v>195</v>
      </c>
      <c r="B815" s="10" t="s">
        <v>131</v>
      </c>
      <c r="C815" s="10" t="s">
        <v>121</v>
      </c>
      <c r="D815" s="11">
        <v>0.25</v>
      </c>
      <c r="E815" s="12">
        <v>0.05</v>
      </c>
      <c r="F815" s="9" t="s">
        <v>53</v>
      </c>
      <c r="G815" s="10" t="e">
        <f ca="1">CONCAT('BD-Artículos'!$B815,'BD-Artículos'!$D815)</f>
        <v>#NAME?</v>
      </c>
      <c r="H815" s="10" t="s">
        <v>3</v>
      </c>
      <c r="I815" s="9" t="s">
        <v>48</v>
      </c>
      <c r="J815" s="12">
        <v>2011</v>
      </c>
      <c r="K815" s="15" t="s">
        <v>27</v>
      </c>
      <c r="L815" s="10" t="s">
        <v>86</v>
      </c>
    </row>
    <row r="816" spans="1:12" ht="15.75" customHeight="1" x14ac:dyDescent="0.25">
      <c r="A816" s="8" t="s">
        <v>195</v>
      </c>
      <c r="B816" s="10" t="s">
        <v>131</v>
      </c>
      <c r="C816" s="10" t="s">
        <v>121</v>
      </c>
      <c r="D816" s="11">
        <v>0.23</v>
      </c>
      <c r="E816" s="12">
        <v>0.05</v>
      </c>
      <c r="F816" s="9" t="s">
        <v>53</v>
      </c>
      <c r="G816" s="10" t="e">
        <f ca="1">CONCAT('BD-Artículos'!$B816,'BD-Artículos'!$D816)</f>
        <v>#NAME?</v>
      </c>
      <c r="H816" s="10" t="s">
        <v>3</v>
      </c>
      <c r="I816" s="9" t="s">
        <v>48</v>
      </c>
      <c r="J816" s="12">
        <v>2011</v>
      </c>
      <c r="K816" s="15" t="s">
        <v>27</v>
      </c>
      <c r="L816" s="10" t="s">
        <v>86</v>
      </c>
    </row>
    <row r="817" spans="1:12" ht="15.75" customHeight="1" x14ac:dyDescent="0.25">
      <c r="A817" s="8" t="s">
        <v>195</v>
      </c>
      <c r="B817" s="10" t="s">
        <v>131</v>
      </c>
      <c r="C817" s="10" t="s">
        <v>121</v>
      </c>
      <c r="D817" s="11">
        <v>0.12</v>
      </c>
      <c r="E817" s="12">
        <v>0.05</v>
      </c>
      <c r="F817" s="9" t="s">
        <v>53</v>
      </c>
      <c r="G817" s="10" t="e">
        <f ca="1">CONCAT('BD-Artículos'!$B817,'BD-Artículos'!$D817)</f>
        <v>#NAME?</v>
      </c>
      <c r="H817" s="10" t="s">
        <v>3</v>
      </c>
      <c r="I817" s="9" t="s">
        <v>48</v>
      </c>
      <c r="J817" s="12">
        <v>2012</v>
      </c>
      <c r="K817" s="15" t="s">
        <v>60</v>
      </c>
      <c r="L817" s="10" t="s">
        <v>86</v>
      </c>
    </row>
    <row r="818" spans="1:12" ht="15.75" customHeight="1" x14ac:dyDescent="0.25">
      <c r="A818" s="8" t="s">
        <v>195</v>
      </c>
      <c r="B818" s="10" t="s">
        <v>131</v>
      </c>
      <c r="C818" s="10" t="s">
        <v>121</v>
      </c>
      <c r="D818" s="11">
        <v>0.03</v>
      </c>
      <c r="E818" s="12">
        <v>0.05</v>
      </c>
      <c r="F818" s="9" t="s">
        <v>53</v>
      </c>
      <c r="G818" s="10" t="e">
        <f ca="1">CONCAT('BD-Artículos'!$B818,'BD-Artículos'!$D818)</f>
        <v>#NAME?</v>
      </c>
      <c r="H818" s="10" t="s">
        <v>3</v>
      </c>
      <c r="I818" s="9" t="s">
        <v>48</v>
      </c>
      <c r="J818" s="12">
        <v>2012</v>
      </c>
      <c r="K818" s="15" t="s">
        <v>27</v>
      </c>
      <c r="L818" s="10" t="s">
        <v>86</v>
      </c>
    </row>
    <row r="819" spans="1:12" ht="15.75" customHeight="1" x14ac:dyDescent="0.25">
      <c r="A819" s="8" t="s">
        <v>195</v>
      </c>
      <c r="B819" s="10" t="s">
        <v>131</v>
      </c>
      <c r="C819" s="10" t="s">
        <v>121</v>
      </c>
      <c r="D819" s="11">
        <v>0.06</v>
      </c>
      <c r="E819" s="12">
        <v>0.02</v>
      </c>
      <c r="F819" s="9" t="s">
        <v>55</v>
      </c>
      <c r="G819" s="10" t="e">
        <f ca="1">CONCAT('BD-Artículos'!$B819,'BD-Artículos'!$D819)</f>
        <v>#NAME?</v>
      </c>
      <c r="H819" s="10" t="s">
        <v>3</v>
      </c>
      <c r="I819" s="16" t="s">
        <v>56</v>
      </c>
      <c r="J819" s="12">
        <v>2012</v>
      </c>
      <c r="K819" s="12" t="s">
        <v>38</v>
      </c>
      <c r="L819" s="10" t="s">
        <v>50</v>
      </c>
    </row>
    <row r="820" spans="1:12" ht="15.75" customHeight="1" x14ac:dyDescent="0.25">
      <c r="A820" s="8" t="s">
        <v>195</v>
      </c>
      <c r="B820" s="10" t="s">
        <v>131</v>
      </c>
      <c r="C820" s="10" t="s">
        <v>121</v>
      </c>
      <c r="D820" s="11">
        <v>0.04</v>
      </c>
      <c r="E820" s="12">
        <v>0.02</v>
      </c>
      <c r="F820" s="9" t="s">
        <v>244</v>
      </c>
      <c r="G820" s="10" t="e">
        <f ca="1">CONCAT('BD-Artículos'!$B820,'BD-Artículos'!$D820)</f>
        <v>#NAME?</v>
      </c>
      <c r="H820" s="10" t="s">
        <v>3</v>
      </c>
      <c r="I820" s="16" t="s">
        <v>56</v>
      </c>
      <c r="J820" s="12">
        <v>2012</v>
      </c>
      <c r="K820" s="12" t="s">
        <v>38</v>
      </c>
      <c r="L820" s="10" t="s">
        <v>50</v>
      </c>
    </row>
    <row r="821" spans="1:12" ht="15.75" customHeight="1" x14ac:dyDescent="0.25">
      <c r="A821" s="8" t="s">
        <v>195</v>
      </c>
      <c r="B821" s="10" t="s">
        <v>131</v>
      </c>
      <c r="C821" s="10" t="s">
        <v>121</v>
      </c>
      <c r="D821" s="11">
        <v>0.78</v>
      </c>
      <c r="E821" s="12">
        <v>0.05</v>
      </c>
      <c r="F821" s="9" t="s">
        <v>55</v>
      </c>
      <c r="G821" s="10" t="e">
        <f ca="1">CONCAT('BD-Artículos'!$B821,'BD-Artículos'!$D821)</f>
        <v>#NAME?</v>
      </c>
      <c r="H821" s="10" t="s">
        <v>3</v>
      </c>
      <c r="I821" s="16" t="s">
        <v>56</v>
      </c>
      <c r="J821" s="12">
        <v>2011</v>
      </c>
      <c r="K821" s="15" t="s">
        <v>60</v>
      </c>
      <c r="L821" s="10" t="s">
        <v>50</v>
      </c>
    </row>
    <row r="822" spans="1:12" ht="15.75" customHeight="1" x14ac:dyDescent="0.25">
      <c r="A822" s="8" t="s">
        <v>195</v>
      </c>
      <c r="B822" s="10" t="s">
        <v>131</v>
      </c>
      <c r="C822" s="10" t="s">
        <v>121</v>
      </c>
      <c r="D822" s="11">
        <v>0.66</v>
      </c>
      <c r="E822" s="12">
        <v>0.05</v>
      </c>
      <c r="F822" s="9" t="s">
        <v>59</v>
      </c>
      <c r="G822" s="10" t="e">
        <f ca="1">CONCAT('BD-Artículos'!$B822,'BD-Artículos'!$D822)</f>
        <v>#NAME?</v>
      </c>
      <c r="H822" s="10" t="s">
        <v>3</v>
      </c>
      <c r="I822" s="16" t="s">
        <v>56</v>
      </c>
      <c r="J822" s="12">
        <v>2011</v>
      </c>
      <c r="K822" s="15" t="s">
        <v>60</v>
      </c>
      <c r="L822" s="10" t="s">
        <v>50</v>
      </c>
    </row>
    <row r="823" spans="1:12" ht="15.75" customHeight="1" x14ac:dyDescent="0.25">
      <c r="A823" s="8" t="s">
        <v>195</v>
      </c>
      <c r="B823" s="10" t="s">
        <v>131</v>
      </c>
      <c r="C823" s="10" t="s">
        <v>121</v>
      </c>
      <c r="D823" s="11">
        <v>0.47</v>
      </c>
      <c r="E823" s="12">
        <v>0.05</v>
      </c>
      <c r="F823" s="9" t="s">
        <v>253</v>
      </c>
      <c r="G823" s="10" t="e">
        <f ca="1">CONCAT('BD-Artículos'!$B823,'BD-Artículos'!$D823)</f>
        <v>#NAME?</v>
      </c>
      <c r="H823" s="10" t="s">
        <v>3</v>
      </c>
      <c r="I823" s="16" t="s">
        <v>56</v>
      </c>
      <c r="J823" s="12">
        <v>2011</v>
      </c>
      <c r="K823" s="15" t="s">
        <v>60</v>
      </c>
      <c r="L823" s="10" t="s">
        <v>50</v>
      </c>
    </row>
    <row r="824" spans="1:12" ht="15.75" customHeight="1" x14ac:dyDescent="0.25">
      <c r="A824" s="8" t="s">
        <v>195</v>
      </c>
      <c r="B824" s="10" t="s">
        <v>131</v>
      </c>
      <c r="C824" s="10" t="s">
        <v>121</v>
      </c>
      <c r="D824" s="11">
        <v>0.41</v>
      </c>
      <c r="E824" s="12">
        <v>0.05</v>
      </c>
      <c r="F824" s="9" t="s">
        <v>55</v>
      </c>
      <c r="G824" s="10" t="e">
        <f ca="1">CONCAT('BD-Artículos'!$B824,'BD-Artículos'!$D824)</f>
        <v>#NAME?</v>
      </c>
      <c r="H824" s="10" t="s">
        <v>3</v>
      </c>
      <c r="I824" s="16" t="s">
        <v>56</v>
      </c>
      <c r="J824" s="12">
        <v>2011</v>
      </c>
      <c r="K824" s="15" t="s">
        <v>60</v>
      </c>
      <c r="L824" s="10" t="s">
        <v>50</v>
      </c>
    </row>
    <row r="825" spans="1:12" ht="15.75" customHeight="1" x14ac:dyDescent="0.25">
      <c r="A825" s="8" t="s">
        <v>195</v>
      </c>
      <c r="B825" s="10" t="s">
        <v>131</v>
      </c>
      <c r="C825" s="10" t="s">
        <v>121</v>
      </c>
      <c r="D825" s="11">
        <v>0.25</v>
      </c>
      <c r="E825" s="12">
        <v>0.05</v>
      </c>
      <c r="F825" s="9" t="s">
        <v>59</v>
      </c>
      <c r="G825" s="10" t="e">
        <f ca="1">CONCAT('BD-Artículos'!$B825,'BD-Artículos'!$D825)</f>
        <v>#NAME?</v>
      </c>
      <c r="H825" s="10" t="s">
        <v>3</v>
      </c>
      <c r="I825" s="16" t="s">
        <v>56</v>
      </c>
      <c r="J825" s="12">
        <v>2012</v>
      </c>
      <c r="K825" s="15" t="s">
        <v>64</v>
      </c>
      <c r="L825" s="10" t="s">
        <v>50</v>
      </c>
    </row>
    <row r="826" spans="1:12" ht="15.75" customHeight="1" x14ac:dyDescent="0.25">
      <c r="A826" s="8" t="s">
        <v>195</v>
      </c>
      <c r="B826" s="10" t="s">
        <v>131</v>
      </c>
      <c r="C826" s="10" t="s">
        <v>121</v>
      </c>
      <c r="D826" s="11">
        <v>0.18</v>
      </c>
      <c r="E826" s="12">
        <v>0.05</v>
      </c>
      <c r="F826" s="9" t="s">
        <v>253</v>
      </c>
      <c r="G826" s="10" t="e">
        <f ca="1">CONCAT('BD-Artículos'!$B826,'BD-Artículos'!$D826)</f>
        <v>#NAME?</v>
      </c>
      <c r="H826" s="10" t="s">
        <v>3</v>
      </c>
      <c r="I826" s="16" t="s">
        <v>56</v>
      </c>
      <c r="J826" s="12">
        <v>2011</v>
      </c>
      <c r="K826" s="15" t="s">
        <v>60</v>
      </c>
      <c r="L826" s="10" t="s">
        <v>50</v>
      </c>
    </row>
    <row r="827" spans="1:12" ht="15.75" customHeight="1" x14ac:dyDescent="0.25">
      <c r="A827" s="8" t="s">
        <v>195</v>
      </c>
      <c r="B827" s="10" t="s">
        <v>131</v>
      </c>
      <c r="C827" s="10" t="s">
        <v>121</v>
      </c>
      <c r="D827" s="11">
        <v>0.16</v>
      </c>
      <c r="E827" s="12">
        <v>0.05</v>
      </c>
      <c r="F827" s="9" t="s">
        <v>55</v>
      </c>
      <c r="G827" s="10" t="e">
        <f ca="1">CONCAT('BD-Artículos'!$B827,'BD-Artículos'!$D827)</f>
        <v>#NAME?</v>
      </c>
      <c r="H827" s="10" t="s">
        <v>3</v>
      </c>
      <c r="I827" s="16" t="s">
        <v>56</v>
      </c>
      <c r="J827" s="12">
        <v>2011</v>
      </c>
      <c r="K827" s="15" t="s">
        <v>27</v>
      </c>
      <c r="L827" s="10" t="s">
        <v>50</v>
      </c>
    </row>
    <row r="828" spans="1:12" ht="15.75" customHeight="1" x14ac:dyDescent="0.25">
      <c r="A828" s="8" t="s">
        <v>195</v>
      </c>
      <c r="B828" s="10" t="s">
        <v>131</v>
      </c>
      <c r="C828" s="10" t="s">
        <v>121</v>
      </c>
      <c r="D828" s="11">
        <v>0.11</v>
      </c>
      <c r="E828" s="12">
        <v>0.05</v>
      </c>
      <c r="F828" s="9" t="s">
        <v>55</v>
      </c>
      <c r="G828" s="10" t="e">
        <f ca="1">CONCAT('BD-Artículos'!$B828,'BD-Artículos'!$D828)</f>
        <v>#NAME?</v>
      </c>
      <c r="H828" s="10" t="s">
        <v>3</v>
      </c>
      <c r="I828" s="16" t="s">
        <v>56</v>
      </c>
      <c r="J828" s="12">
        <v>2011</v>
      </c>
      <c r="K828" s="15" t="s">
        <v>31</v>
      </c>
      <c r="L828" s="10" t="s">
        <v>50</v>
      </c>
    </row>
    <row r="829" spans="1:12" ht="15.75" customHeight="1" x14ac:dyDescent="0.25">
      <c r="A829" s="8" t="s">
        <v>195</v>
      </c>
      <c r="B829" s="10" t="s">
        <v>131</v>
      </c>
      <c r="C829" s="10" t="s">
        <v>121</v>
      </c>
      <c r="D829" s="11">
        <v>0.11</v>
      </c>
      <c r="E829" s="12">
        <v>0.05</v>
      </c>
      <c r="F829" s="9" t="s">
        <v>55</v>
      </c>
      <c r="G829" s="10" t="e">
        <f ca="1">CONCAT('BD-Artículos'!$B829,'BD-Artículos'!$D829)</f>
        <v>#NAME?</v>
      </c>
      <c r="H829" s="10" t="s">
        <v>3</v>
      </c>
      <c r="I829" s="16" t="s">
        <v>56</v>
      </c>
      <c r="J829" s="12">
        <v>2011</v>
      </c>
      <c r="K829" s="15" t="s">
        <v>27</v>
      </c>
      <c r="L829" s="10" t="s">
        <v>50</v>
      </c>
    </row>
    <row r="830" spans="1:12" ht="15.75" customHeight="1" x14ac:dyDescent="0.25">
      <c r="A830" s="8" t="s">
        <v>195</v>
      </c>
      <c r="B830" s="10" t="s">
        <v>131</v>
      </c>
      <c r="C830" s="10" t="s">
        <v>121</v>
      </c>
      <c r="D830" s="11">
        <v>0.08</v>
      </c>
      <c r="E830" s="12">
        <v>0.05</v>
      </c>
      <c r="F830" s="9" t="s">
        <v>253</v>
      </c>
      <c r="G830" s="10" t="e">
        <f ca="1">CONCAT('BD-Artículos'!$B830,'BD-Artículos'!$D830)</f>
        <v>#NAME?</v>
      </c>
      <c r="H830" s="10" t="s">
        <v>3</v>
      </c>
      <c r="I830" s="16" t="s">
        <v>56</v>
      </c>
      <c r="J830" s="12">
        <v>2011</v>
      </c>
      <c r="K830" s="15" t="s">
        <v>27</v>
      </c>
      <c r="L830" s="10" t="s">
        <v>50</v>
      </c>
    </row>
    <row r="831" spans="1:12" ht="15.75" customHeight="1" x14ac:dyDescent="0.25">
      <c r="A831" s="8" t="s">
        <v>195</v>
      </c>
      <c r="B831" s="10" t="s">
        <v>131</v>
      </c>
      <c r="C831" s="10" t="s">
        <v>121</v>
      </c>
      <c r="D831" s="11">
        <v>1</v>
      </c>
      <c r="E831" s="12">
        <v>0.05</v>
      </c>
      <c r="F831" s="9" t="s">
        <v>59</v>
      </c>
      <c r="G831" s="10" t="e">
        <f ca="1">CONCAT('BD-Artículos'!$B831,'BD-Artículos'!$D831)</f>
        <v>#NAME?</v>
      </c>
      <c r="H831" s="10" t="s">
        <v>3</v>
      </c>
      <c r="I831" s="16" t="s">
        <v>56</v>
      </c>
      <c r="J831" s="12">
        <v>2009</v>
      </c>
      <c r="K831" s="15" t="s">
        <v>27</v>
      </c>
      <c r="L831" s="10" t="s">
        <v>73</v>
      </c>
    </row>
    <row r="832" spans="1:12" ht="15.75" customHeight="1" x14ac:dyDescent="0.25">
      <c r="A832" s="8" t="s">
        <v>195</v>
      </c>
      <c r="B832" s="10" t="s">
        <v>131</v>
      </c>
      <c r="C832" s="10" t="s">
        <v>121</v>
      </c>
      <c r="D832" s="11">
        <v>0.9</v>
      </c>
      <c r="E832" s="12">
        <v>0.05</v>
      </c>
      <c r="F832" s="9" t="s">
        <v>55</v>
      </c>
      <c r="G832" s="10" t="e">
        <f ca="1">CONCAT('BD-Artículos'!$B832,'BD-Artículos'!$D832)</f>
        <v>#NAME?</v>
      </c>
      <c r="H832" s="10" t="s">
        <v>3</v>
      </c>
      <c r="I832" s="16" t="s">
        <v>56</v>
      </c>
      <c r="J832" s="12">
        <v>2009</v>
      </c>
      <c r="K832" s="15" t="s">
        <v>27</v>
      </c>
      <c r="L832" s="10" t="s">
        <v>73</v>
      </c>
    </row>
    <row r="833" spans="1:12" ht="15.75" customHeight="1" x14ac:dyDescent="0.25">
      <c r="A833" s="8" t="s">
        <v>195</v>
      </c>
      <c r="B833" s="10" t="s">
        <v>131</v>
      </c>
      <c r="C833" s="10" t="s">
        <v>121</v>
      </c>
      <c r="D833" s="11">
        <v>0.9</v>
      </c>
      <c r="E833" s="12">
        <v>0.05</v>
      </c>
      <c r="F833" s="9" t="s">
        <v>253</v>
      </c>
      <c r="G833" s="10" t="e">
        <f ca="1">CONCAT('BD-Artículos'!$B833,'BD-Artículos'!$D833)</f>
        <v>#NAME?</v>
      </c>
      <c r="H833" s="10" t="s">
        <v>3</v>
      </c>
      <c r="I833" s="16" t="s">
        <v>56</v>
      </c>
      <c r="J833" s="12">
        <v>2009</v>
      </c>
      <c r="K833" s="15" t="s">
        <v>27</v>
      </c>
      <c r="L833" s="10" t="s">
        <v>73</v>
      </c>
    </row>
    <row r="834" spans="1:12" ht="15.75" customHeight="1" x14ac:dyDescent="0.25">
      <c r="A834" s="8" t="s">
        <v>195</v>
      </c>
      <c r="B834" s="10" t="s">
        <v>131</v>
      </c>
      <c r="C834" s="10" t="s">
        <v>121</v>
      </c>
      <c r="D834" s="11">
        <v>0.09</v>
      </c>
      <c r="E834" s="12">
        <v>0.02</v>
      </c>
      <c r="F834" s="9" t="s">
        <v>76</v>
      </c>
      <c r="G834" s="10" t="e">
        <f ca="1">CONCAT('BD-Artículos'!$B834,'BD-Artículos'!$D834)</f>
        <v>#NAME?</v>
      </c>
      <c r="H834" s="10" t="s">
        <v>3</v>
      </c>
      <c r="I834" s="9" t="s">
        <v>26</v>
      </c>
      <c r="J834" s="12">
        <v>2012</v>
      </c>
      <c r="K834" s="12" t="s">
        <v>38</v>
      </c>
      <c r="L834" s="10" t="s">
        <v>50</v>
      </c>
    </row>
    <row r="835" spans="1:12" ht="15.75" customHeight="1" x14ac:dyDescent="0.25">
      <c r="A835" s="8" t="s">
        <v>195</v>
      </c>
      <c r="B835" s="10" t="s">
        <v>131</v>
      </c>
      <c r="C835" s="10" t="s">
        <v>121</v>
      </c>
      <c r="D835" s="11">
        <v>0.04</v>
      </c>
      <c r="E835" s="12">
        <v>0.02</v>
      </c>
      <c r="F835" s="9" t="s">
        <v>83</v>
      </c>
      <c r="G835" s="10" t="e">
        <f ca="1">CONCAT('BD-Artículos'!$B835,'BD-Artículos'!$D835)</f>
        <v>#NAME?</v>
      </c>
      <c r="H835" s="10" t="s">
        <v>3</v>
      </c>
      <c r="I835" s="9" t="s">
        <v>26</v>
      </c>
      <c r="J835" s="12">
        <v>2012</v>
      </c>
      <c r="K835" s="12" t="s">
        <v>38</v>
      </c>
      <c r="L835" s="10" t="s">
        <v>84</v>
      </c>
    </row>
    <row r="836" spans="1:12" ht="15.75" customHeight="1" x14ac:dyDescent="0.25">
      <c r="A836" s="8" t="s">
        <v>195</v>
      </c>
      <c r="B836" s="10" t="s">
        <v>131</v>
      </c>
      <c r="C836" s="10" t="s">
        <v>121</v>
      </c>
      <c r="D836" s="11">
        <v>0.02</v>
      </c>
      <c r="E836" s="12">
        <v>0.02</v>
      </c>
      <c r="F836" s="9" t="s">
        <v>83</v>
      </c>
      <c r="G836" s="10" t="e">
        <f ca="1">CONCAT('BD-Artículos'!$B836,'BD-Artículos'!$D836)</f>
        <v>#NAME?</v>
      </c>
      <c r="H836" s="10" t="s">
        <v>3</v>
      </c>
      <c r="I836" s="9" t="s">
        <v>26</v>
      </c>
      <c r="J836" s="12">
        <v>2012</v>
      </c>
      <c r="K836" s="15" t="s">
        <v>79</v>
      </c>
      <c r="L836" s="10" t="s">
        <v>86</v>
      </c>
    </row>
    <row r="837" spans="1:12" ht="15.75" customHeight="1" x14ac:dyDescent="0.25">
      <c r="A837" s="8" t="s">
        <v>195</v>
      </c>
      <c r="B837" s="10" t="s">
        <v>131</v>
      </c>
      <c r="C837" s="10" t="s">
        <v>121</v>
      </c>
      <c r="D837" s="11">
        <v>0.38</v>
      </c>
      <c r="E837" s="12">
        <v>0.05</v>
      </c>
      <c r="F837" s="9" t="s">
        <v>105</v>
      </c>
      <c r="G837" s="10" t="e">
        <f ca="1">CONCAT('BD-Artículos'!$B837,'BD-Artículos'!$D837)</f>
        <v>#NAME?</v>
      </c>
      <c r="H837" s="10" t="s">
        <v>3</v>
      </c>
      <c r="I837" s="9" t="s">
        <v>26</v>
      </c>
      <c r="J837" s="12">
        <v>2010</v>
      </c>
      <c r="K837" s="15" t="s">
        <v>124</v>
      </c>
      <c r="L837" s="10" t="s">
        <v>50</v>
      </c>
    </row>
    <row r="838" spans="1:12" ht="15.75" customHeight="1" x14ac:dyDescent="0.25">
      <c r="A838" s="8" t="s">
        <v>195</v>
      </c>
      <c r="B838" s="10" t="s">
        <v>131</v>
      </c>
      <c r="C838" s="10" t="s">
        <v>121</v>
      </c>
      <c r="D838" s="11">
        <v>0.08</v>
      </c>
      <c r="E838" s="12">
        <v>0.05</v>
      </c>
      <c r="F838" s="9" t="s">
        <v>76</v>
      </c>
      <c r="G838" s="10" t="e">
        <f ca="1">CONCAT('BD-Artículos'!$B838,'BD-Artículos'!$D838)</f>
        <v>#NAME?</v>
      </c>
      <c r="H838" s="10" t="s">
        <v>3</v>
      </c>
      <c r="I838" s="9" t="s">
        <v>26</v>
      </c>
      <c r="J838" s="12">
        <v>2010</v>
      </c>
      <c r="K838" s="15" t="s">
        <v>31</v>
      </c>
      <c r="L838" s="10" t="s">
        <v>50</v>
      </c>
    </row>
    <row r="839" spans="1:12" ht="15.75" customHeight="1" x14ac:dyDescent="0.25">
      <c r="A839" s="8" t="s">
        <v>195</v>
      </c>
      <c r="B839" s="10" t="s">
        <v>131</v>
      </c>
      <c r="C839" s="10" t="s">
        <v>121</v>
      </c>
      <c r="D839" s="11">
        <v>0.24</v>
      </c>
      <c r="E839" s="12">
        <v>0.05</v>
      </c>
      <c r="F839" s="9" t="s">
        <v>78</v>
      </c>
      <c r="G839" s="10" t="e">
        <f ca="1">CONCAT('BD-Artículos'!$B839,'BD-Artículos'!$D839)</f>
        <v>#NAME?</v>
      </c>
      <c r="H839" s="10" t="s">
        <v>3</v>
      </c>
      <c r="I839" s="9" t="s">
        <v>26</v>
      </c>
      <c r="J839" s="12">
        <v>2012</v>
      </c>
      <c r="K839" s="15" t="s">
        <v>79</v>
      </c>
      <c r="L839" s="10" t="s">
        <v>80</v>
      </c>
    </row>
    <row r="840" spans="1:12" ht="15.75" customHeight="1" x14ac:dyDescent="0.25">
      <c r="A840" s="8" t="s">
        <v>195</v>
      </c>
      <c r="B840" s="10" t="s">
        <v>131</v>
      </c>
      <c r="C840" s="10" t="s">
        <v>121</v>
      </c>
      <c r="D840" s="11">
        <v>0.28999999999999998</v>
      </c>
      <c r="E840" s="12">
        <v>0.05</v>
      </c>
      <c r="F840" s="9" t="s">
        <v>83</v>
      </c>
      <c r="G840" s="10" t="e">
        <f ca="1">CONCAT('BD-Artículos'!$B840,'BD-Artículos'!$D840)</f>
        <v>#NAME?</v>
      </c>
      <c r="H840" s="10" t="s">
        <v>3</v>
      </c>
      <c r="I840" s="9" t="s">
        <v>26</v>
      </c>
      <c r="J840" s="12">
        <v>2012</v>
      </c>
      <c r="K840" s="15" t="s">
        <v>64</v>
      </c>
      <c r="L840" s="10" t="s">
        <v>84</v>
      </c>
    </row>
    <row r="841" spans="1:12" ht="15.75" customHeight="1" x14ac:dyDescent="0.25">
      <c r="A841" s="8" t="s">
        <v>195</v>
      </c>
      <c r="B841" s="10" t="s">
        <v>131</v>
      </c>
      <c r="C841" s="10" t="s">
        <v>121</v>
      </c>
      <c r="D841" s="11">
        <v>0.16</v>
      </c>
      <c r="E841" s="12">
        <v>0.05</v>
      </c>
      <c r="F841" s="9" t="s">
        <v>83</v>
      </c>
      <c r="G841" s="10" t="e">
        <f ca="1">CONCAT('BD-Artículos'!$B841,'BD-Artículos'!$D841)</f>
        <v>#NAME?</v>
      </c>
      <c r="H841" s="10" t="s">
        <v>3</v>
      </c>
      <c r="I841" s="9" t="s">
        <v>26</v>
      </c>
      <c r="J841" s="12">
        <v>2011</v>
      </c>
      <c r="K841" s="15" t="s">
        <v>69</v>
      </c>
      <c r="L841" s="10" t="s">
        <v>84</v>
      </c>
    </row>
    <row r="842" spans="1:12" ht="15.75" customHeight="1" x14ac:dyDescent="0.25">
      <c r="A842" s="8" t="s">
        <v>195</v>
      </c>
      <c r="B842" s="10" t="s">
        <v>131</v>
      </c>
      <c r="C842" s="10" t="s">
        <v>121</v>
      </c>
      <c r="D842" s="11">
        <v>0.14000000000000001</v>
      </c>
      <c r="E842" s="12">
        <v>0.05</v>
      </c>
      <c r="F842" s="9" t="s">
        <v>78</v>
      </c>
      <c r="G842" s="10" t="e">
        <f ca="1">CONCAT('BD-Artículos'!$B842,'BD-Artículos'!$D842)</f>
        <v>#NAME?</v>
      </c>
      <c r="H842" s="10" t="s">
        <v>3</v>
      </c>
      <c r="I842" s="9" t="s">
        <v>26</v>
      </c>
      <c r="J842" s="12">
        <v>2012</v>
      </c>
      <c r="K842" s="15" t="s">
        <v>64</v>
      </c>
      <c r="L842" s="10" t="s">
        <v>84</v>
      </c>
    </row>
    <row r="843" spans="1:12" ht="15.75" customHeight="1" x14ac:dyDescent="0.25">
      <c r="A843" s="8" t="s">
        <v>195</v>
      </c>
      <c r="B843" s="10" t="s">
        <v>131</v>
      </c>
      <c r="C843" s="10" t="s">
        <v>121</v>
      </c>
      <c r="D843" s="11">
        <v>0.12034049143547895</v>
      </c>
      <c r="E843" s="12">
        <v>0.05</v>
      </c>
      <c r="F843" s="9" t="s">
        <v>105</v>
      </c>
      <c r="G843" s="10" t="e">
        <f ca="1">CONCAT('BD-Artículos'!$B843,'BD-Artículos'!$D843)</f>
        <v>#NAME?</v>
      </c>
      <c r="H843" s="10" t="s">
        <v>3</v>
      </c>
      <c r="I843" s="9" t="s">
        <v>26</v>
      </c>
      <c r="J843" s="12">
        <v>2012</v>
      </c>
      <c r="K843" s="15" t="s">
        <v>130</v>
      </c>
      <c r="L843" s="10" t="s">
        <v>84</v>
      </c>
    </row>
    <row r="844" spans="1:12" ht="15.75" customHeight="1" x14ac:dyDescent="0.25">
      <c r="A844" s="8" t="s">
        <v>195</v>
      </c>
      <c r="B844" s="10" t="s">
        <v>131</v>
      </c>
      <c r="C844" s="10" t="s">
        <v>121</v>
      </c>
      <c r="D844" s="11">
        <v>7.0000000000000007E-2</v>
      </c>
      <c r="E844" s="12">
        <v>0.05</v>
      </c>
      <c r="F844" s="9" t="s">
        <v>83</v>
      </c>
      <c r="G844" s="10" t="e">
        <f ca="1">CONCAT('BD-Artículos'!$B844,'BD-Artículos'!$D844)</f>
        <v>#NAME?</v>
      </c>
      <c r="H844" s="10" t="s">
        <v>3</v>
      </c>
      <c r="I844" s="9" t="s">
        <v>26</v>
      </c>
      <c r="J844" s="12">
        <v>2012</v>
      </c>
      <c r="K844" s="15" t="s">
        <v>103</v>
      </c>
      <c r="L844" s="10" t="s">
        <v>84</v>
      </c>
    </row>
    <row r="845" spans="1:12" ht="15.75" customHeight="1" x14ac:dyDescent="0.25">
      <c r="A845" s="8" t="s">
        <v>195</v>
      </c>
      <c r="B845" s="10" t="s">
        <v>131</v>
      </c>
      <c r="C845" s="10" t="s">
        <v>121</v>
      </c>
      <c r="D845" s="11">
        <v>6.1935998208749822E-2</v>
      </c>
      <c r="E845" s="12">
        <v>0.05</v>
      </c>
      <c r="F845" s="9" t="s">
        <v>78</v>
      </c>
      <c r="G845" s="10" t="e">
        <f ca="1">CONCAT('BD-Artículos'!$B845,'BD-Artículos'!$D845)</f>
        <v>#NAME?</v>
      </c>
      <c r="H845" s="10" t="s">
        <v>3</v>
      </c>
      <c r="I845" s="9" t="s">
        <v>26</v>
      </c>
      <c r="J845" s="12">
        <v>2012</v>
      </c>
      <c r="K845" s="15" t="s">
        <v>103</v>
      </c>
      <c r="L845" s="10" t="s">
        <v>84</v>
      </c>
    </row>
    <row r="846" spans="1:12" ht="15.75" customHeight="1" x14ac:dyDescent="0.25">
      <c r="A846" s="8" t="s">
        <v>195</v>
      </c>
      <c r="B846" s="10" t="s">
        <v>131</v>
      </c>
      <c r="C846" s="10" t="s">
        <v>121</v>
      </c>
      <c r="D846" s="11">
        <v>0.77</v>
      </c>
      <c r="E846" s="12">
        <v>0.05</v>
      </c>
      <c r="F846" s="9" t="s">
        <v>83</v>
      </c>
      <c r="G846" s="10" t="e">
        <f ca="1">CONCAT('BD-Artículos'!$B846,'BD-Artículos'!$D846)</f>
        <v>#NAME?</v>
      </c>
      <c r="H846" s="10" t="s">
        <v>3</v>
      </c>
      <c r="I846" s="9" t="s">
        <v>26</v>
      </c>
      <c r="J846" s="12">
        <v>2012</v>
      </c>
      <c r="K846" s="15" t="s">
        <v>130</v>
      </c>
      <c r="L846" s="10" t="s">
        <v>86</v>
      </c>
    </row>
    <row r="847" spans="1:12" ht="15.75" customHeight="1" x14ac:dyDescent="0.25">
      <c r="A847" s="8" t="s">
        <v>195</v>
      </c>
      <c r="B847" s="10" t="s">
        <v>131</v>
      </c>
      <c r="C847" s="10" t="s">
        <v>121</v>
      </c>
      <c r="D847" s="11">
        <v>0.62</v>
      </c>
      <c r="E847" s="12">
        <v>0.05</v>
      </c>
      <c r="F847" s="9" t="s">
        <v>78</v>
      </c>
      <c r="G847" s="10" t="e">
        <f ca="1">CONCAT('BD-Artículos'!$B847,'BD-Artículos'!$D847)</f>
        <v>#NAME?</v>
      </c>
      <c r="H847" s="10" t="s">
        <v>3</v>
      </c>
      <c r="I847" s="9" t="s">
        <v>26</v>
      </c>
      <c r="J847" s="12">
        <v>2012</v>
      </c>
      <c r="K847" s="15" t="s">
        <v>130</v>
      </c>
      <c r="L847" s="10" t="s">
        <v>86</v>
      </c>
    </row>
    <row r="848" spans="1:12" ht="15.75" customHeight="1" x14ac:dyDescent="0.25">
      <c r="A848" s="8" t="s">
        <v>195</v>
      </c>
      <c r="B848" s="10" t="s">
        <v>131</v>
      </c>
      <c r="C848" s="10" t="s">
        <v>121</v>
      </c>
      <c r="D848" s="11">
        <v>0.5</v>
      </c>
      <c r="E848" s="12">
        <v>0.05</v>
      </c>
      <c r="F848" s="9" t="s">
        <v>83</v>
      </c>
      <c r="G848" s="10" t="e">
        <f ca="1">CONCAT('BD-Artículos'!$B848,'BD-Artículos'!$D848)</f>
        <v>#NAME?</v>
      </c>
      <c r="H848" s="10" t="s">
        <v>3</v>
      </c>
      <c r="I848" s="9" t="s">
        <v>26</v>
      </c>
      <c r="J848" s="12">
        <v>2012</v>
      </c>
      <c r="K848" s="15" t="s">
        <v>79</v>
      </c>
      <c r="L848" s="10" t="s">
        <v>86</v>
      </c>
    </row>
    <row r="849" spans="1:12" ht="15.75" customHeight="1" x14ac:dyDescent="0.25">
      <c r="A849" s="8" t="s">
        <v>195</v>
      </c>
      <c r="B849" s="10" t="s">
        <v>131</v>
      </c>
      <c r="C849" s="10" t="s">
        <v>121</v>
      </c>
      <c r="D849" s="11">
        <v>0.27</v>
      </c>
      <c r="E849" s="12">
        <v>0.05</v>
      </c>
      <c r="F849" s="9" t="s">
        <v>83</v>
      </c>
      <c r="G849" s="10" t="e">
        <f ca="1">CONCAT('BD-Artículos'!$B849,'BD-Artículos'!$D849)</f>
        <v>#NAME?</v>
      </c>
      <c r="H849" s="10" t="s">
        <v>3</v>
      </c>
      <c r="I849" s="9" t="s">
        <v>26</v>
      </c>
      <c r="J849" s="12">
        <v>2011</v>
      </c>
      <c r="K849" s="15" t="s">
        <v>27</v>
      </c>
      <c r="L849" s="10" t="s">
        <v>86</v>
      </c>
    </row>
    <row r="850" spans="1:12" ht="15.75" customHeight="1" x14ac:dyDescent="0.25">
      <c r="A850" s="8" t="s">
        <v>195</v>
      </c>
      <c r="B850" s="10" t="s">
        <v>131</v>
      </c>
      <c r="C850" s="10" t="s">
        <v>121</v>
      </c>
      <c r="D850" s="11">
        <v>0.24</v>
      </c>
      <c r="E850" s="12">
        <v>0.05</v>
      </c>
      <c r="F850" s="9" t="s">
        <v>78</v>
      </c>
      <c r="G850" s="10" t="e">
        <f ca="1">CONCAT('BD-Artículos'!$B850,'BD-Artículos'!$D850)</f>
        <v>#NAME?</v>
      </c>
      <c r="H850" s="10" t="s">
        <v>3</v>
      </c>
      <c r="I850" s="9" t="s">
        <v>26</v>
      </c>
      <c r="J850" s="12">
        <v>2011</v>
      </c>
      <c r="K850" s="15" t="s">
        <v>27</v>
      </c>
      <c r="L850" s="10" t="s">
        <v>86</v>
      </c>
    </row>
    <row r="851" spans="1:12" ht="15.75" customHeight="1" x14ac:dyDescent="0.25">
      <c r="A851" s="8" t="s">
        <v>195</v>
      </c>
      <c r="B851" s="10" t="s">
        <v>131</v>
      </c>
      <c r="C851" s="10" t="s">
        <v>121</v>
      </c>
      <c r="D851" s="11">
        <v>0.24</v>
      </c>
      <c r="E851" s="12">
        <v>0.05</v>
      </c>
      <c r="F851" s="9" t="s">
        <v>83</v>
      </c>
      <c r="G851" s="10" t="e">
        <f ca="1">CONCAT('BD-Artículos'!$B851,'BD-Artículos'!$D851)</f>
        <v>#NAME?</v>
      </c>
      <c r="H851" s="10" t="s">
        <v>3</v>
      </c>
      <c r="I851" s="9" t="s">
        <v>26</v>
      </c>
      <c r="J851" s="12">
        <v>2011</v>
      </c>
      <c r="K851" s="15" t="s">
        <v>27</v>
      </c>
      <c r="L851" s="10" t="s">
        <v>86</v>
      </c>
    </row>
    <row r="852" spans="1:12" ht="15.75" customHeight="1" x14ac:dyDescent="0.25">
      <c r="A852" s="8" t="s">
        <v>195</v>
      </c>
      <c r="B852" s="10" t="s">
        <v>131</v>
      </c>
      <c r="C852" s="10" t="s">
        <v>121</v>
      </c>
      <c r="D852" s="11">
        <v>0.17</v>
      </c>
      <c r="E852" s="12">
        <v>0.05</v>
      </c>
      <c r="F852" s="9" t="s">
        <v>83</v>
      </c>
      <c r="G852" s="10" t="e">
        <f ca="1">CONCAT('BD-Artículos'!$B852,'BD-Artículos'!$D852)</f>
        <v>#NAME?</v>
      </c>
      <c r="H852" s="10" t="s">
        <v>3</v>
      </c>
      <c r="I852" s="9" t="s">
        <v>26</v>
      </c>
      <c r="J852" s="12">
        <v>2012</v>
      </c>
      <c r="K852" s="15" t="s">
        <v>60</v>
      </c>
      <c r="L852" s="10" t="s">
        <v>86</v>
      </c>
    </row>
    <row r="853" spans="1:12" ht="15.75" customHeight="1" x14ac:dyDescent="0.25">
      <c r="A853" s="8" t="s">
        <v>195</v>
      </c>
      <c r="B853" s="10" t="s">
        <v>131</v>
      </c>
      <c r="C853" s="10" t="s">
        <v>121</v>
      </c>
      <c r="D853" s="11">
        <v>0.16</v>
      </c>
      <c r="E853" s="12">
        <v>0.05</v>
      </c>
      <c r="F853" s="9" t="s">
        <v>78</v>
      </c>
      <c r="G853" s="10" t="e">
        <f ca="1">CONCAT('BD-Artículos'!$B853,'BD-Artículos'!$D853)</f>
        <v>#NAME?</v>
      </c>
      <c r="H853" s="10" t="s">
        <v>3</v>
      </c>
      <c r="I853" s="9" t="s">
        <v>26</v>
      </c>
      <c r="J853" s="12">
        <v>2012</v>
      </c>
      <c r="K853" s="15" t="s">
        <v>60</v>
      </c>
      <c r="L853" s="10" t="s">
        <v>86</v>
      </c>
    </row>
    <row r="854" spans="1:12" ht="15.75" customHeight="1" x14ac:dyDescent="0.25">
      <c r="A854" s="8" t="s">
        <v>195</v>
      </c>
      <c r="B854" s="10" t="s">
        <v>131</v>
      </c>
      <c r="C854" s="10" t="s">
        <v>121</v>
      </c>
      <c r="D854" s="11">
        <v>0.13</v>
      </c>
      <c r="E854" s="12">
        <v>0.05</v>
      </c>
      <c r="F854" s="9" t="s">
        <v>78</v>
      </c>
      <c r="G854" s="10" t="e">
        <f ca="1">CONCAT('BD-Artículos'!$B854,'BD-Artículos'!$D854)</f>
        <v>#NAME?</v>
      </c>
      <c r="H854" s="10" t="s">
        <v>3</v>
      </c>
      <c r="I854" s="9" t="s">
        <v>26</v>
      </c>
      <c r="J854" s="12">
        <v>2011</v>
      </c>
      <c r="K854" s="15" t="s">
        <v>79</v>
      </c>
      <c r="L854" s="10" t="s">
        <v>86</v>
      </c>
    </row>
    <row r="855" spans="1:12" ht="15.75" customHeight="1" x14ac:dyDescent="0.25">
      <c r="A855" s="8" t="s">
        <v>195</v>
      </c>
      <c r="B855" s="10" t="s">
        <v>131</v>
      </c>
      <c r="C855" s="10" t="s">
        <v>121</v>
      </c>
      <c r="D855" s="11">
        <v>0.12</v>
      </c>
      <c r="E855" s="12">
        <v>0.05</v>
      </c>
      <c r="F855" s="9" t="s">
        <v>78</v>
      </c>
      <c r="G855" s="10" t="e">
        <f ca="1">CONCAT('BD-Artículos'!$B855,'BD-Artículos'!$D855)</f>
        <v>#NAME?</v>
      </c>
      <c r="H855" s="10" t="s">
        <v>3</v>
      </c>
      <c r="I855" s="9" t="s">
        <v>26</v>
      </c>
      <c r="J855" s="12">
        <v>2011</v>
      </c>
      <c r="K855" s="15" t="s">
        <v>27</v>
      </c>
      <c r="L855" s="10" t="s">
        <v>86</v>
      </c>
    </row>
    <row r="856" spans="1:12" ht="15.75" customHeight="1" x14ac:dyDescent="0.25">
      <c r="A856" s="8" t="s">
        <v>195</v>
      </c>
      <c r="B856" s="10" t="s">
        <v>131</v>
      </c>
      <c r="C856" s="10" t="s">
        <v>121</v>
      </c>
      <c r="D856" s="11">
        <v>0.1</v>
      </c>
      <c r="E856" s="12">
        <v>0.05</v>
      </c>
      <c r="F856" s="9" t="s">
        <v>83</v>
      </c>
      <c r="G856" s="10" t="e">
        <f ca="1">CONCAT('BD-Artículos'!$B856,'BD-Artículos'!$D856)</f>
        <v>#NAME?</v>
      </c>
      <c r="H856" s="10" t="s">
        <v>3</v>
      </c>
      <c r="I856" s="9" t="s">
        <v>26</v>
      </c>
      <c r="J856" s="12">
        <v>2011</v>
      </c>
      <c r="K856" s="15" t="s">
        <v>27</v>
      </c>
      <c r="L856" s="10" t="s">
        <v>86</v>
      </c>
    </row>
    <row r="857" spans="1:12" ht="15.75" customHeight="1" x14ac:dyDescent="0.25">
      <c r="A857" s="8" t="s">
        <v>195</v>
      </c>
      <c r="B857" s="10" t="s">
        <v>131</v>
      </c>
      <c r="C857" s="10" t="s">
        <v>121</v>
      </c>
      <c r="D857" s="11">
        <v>0.08</v>
      </c>
      <c r="E857" s="12">
        <v>0.05</v>
      </c>
      <c r="F857" s="9" t="s">
        <v>83</v>
      </c>
      <c r="G857" s="10" t="e">
        <f ca="1">CONCAT('BD-Artículos'!$B857,'BD-Artículos'!$D857)</f>
        <v>#NAME?</v>
      </c>
      <c r="H857" s="10" t="s">
        <v>3</v>
      </c>
      <c r="I857" s="9" t="s">
        <v>26</v>
      </c>
      <c r="J857" s="12">
        <v>2012</v>
      </c>
      <c r="K857" s="15" t="s">
        <v>27</v>
      </c>
      <c r="L857" s="10" t="s">
        <v>86</v>
      </c>
    </row>
    <row r="858" spans="1:12" ht="15.75" customHeight="1" x14ac:dyDescent="0.25">
      <c r="A858" s="8" t="s">
        <v>195</v>
      </c>
      <c r="B858" s="10" t="s">
        <v>131</v>
      </c>
      <c r="C858" s="10" t="s">
        <v>121</v>
      </c>
      <c r="D858" s="11">
        <v>0.08</v>
      </c>
      <c r="E858" s="12">
        <v>0.05</v>
      </c>
      <c r="F858" s="9" t="s">
        <v>78</v>
      </c>
      <c r="G858" s="10" t="e">
        <f ca="1">CONCAT('BD-Artículos'!$B858,'BD-Artículos'!$D858)</f>
        <v>#NAME?</v>
      </c>
      <c r="H858" s="10" t="s">
        <v>3</v>
      </c>
      <c r="I858" s="9" t="s">
        <v>26</v>
      </c>
      <c r="J858" s="12">
        <v>2012</v>
      </c>
      <c r="K858" s="15" t="s">
        <v>27</v>
      </c>
      <c r="L858" s="10" t="s">
        <v>86</v>
      </c>
    </row>
    <row r="859" spans="1:12" ht="15.75" customHeight="1" x14ac:dyDescent="0.25">
      <c r="A859" s="8" t="s">
        <v>195</v>
      </c>
      <c r="B859" s="10" t="s">
        <v>131</v>
      </c>
      <c r="C859" s="10" t="s">
        <v>121</v>
      </c>
      <c r="D859" s="11">
        <v>0.03</v>
      </c>
      <c r="E859" s="12">
        <v>0.05</v>
      </c>
      <c r="F859" s="9" t="s">
        <v>83</v>
      </c>
      <c r="G859" s="10" t="e">
        <f ca="1">CONCAT('BD-Artículos'!$B859,'BD-Artículos'!$D859)</f>
        <v>#NAME?</v>
      </c>
      <c r="H859" s="10" t="s">
        <v>3</v>
      </c>
      <c r="I859" s="9" t="s">
        <v>26</v>
      </c>
      <c r="J859" s="12">
        <v>2012</v>
      </c>
      <c r="K859" s="15" t="s">
        <v>130</v>
      </c>
      <c r="L859" s="10" t="s">
        <v>86</v>
      </c>
    </row>
    <row r="860" spans="1:12" ht="15.75" customHeight="1" x14ac:dyDescent="0.25">
      <c r="A860" s="8" t="s">
        <v>195</v>
      </c>
      <c r="B860" s="10" t="s">
        <v>131</v>
      </c>
      <c r="C860" s="10" t="s">
        <v>121</v>
      </c>
      <c r="D860" s="19">
        <v>0.4</v>
      </c>
      <c r="E860" s="20">
        <v>0.1</v>
      </c>
      <c r="F860" s="10" t="s">
        <v>34</v>
      </c>
      <c r="G860" s="10" t="e">
        <f ca="1">CONCAT('BD-Artículos'!$B860,'BD-Artículos'!$D860)</f>
        <v>#NAME?</v>
      </c>
      <c r="H860" s="10" t="s">
        <v>3</v>
      </c>
      <c r="I860" s="10" t="s">
        <v>26</v>
      </c>
      <c r="J860" s="12">
        <v>2010</v>
      </c>
      <c r="K860" s="12" t="s">
        <v>49</v>
      </c>
      <c r="L860" s="14" t="s">
        <v>89</v>
      </c>
    </row>
    <row r="861" spans="1:12" ht="15.75" customHeight="1" x14ac:dyDescent="0.25">
      <c r="A861" s="8" t="s">
        <v>195</v>
      </c>
      <c r="B861" s="21" t="s">
        <v>131</v>
      </c>
      <c r="C861" s="10" t="s">
        <v>121</v>
      </c>
      <c r="D861" s="19">
        <v>0.2</v>
      </c>
      <c r="E861" s="20">
        <v>0.1</v>
      </c>
      <c r="F861" s="10" t="s">
        <v>90</v>
      </c>
      <c r="G861" s="10" t="e">
        <f ca="1">CONCAT('BD-Artículos'!$B861,'BD-Artículos'!$D861)</f>
        <v>#NAME?</v>
      </c>
      <c r="H861" s="10" t="s">
        <v>3</v>
      </c>
      <c r="I861" s="10" t="s">
        <v>26</v>
      </c>
      <c r="J861" s="12">
        <v>2009</v>
      </c>
      <c r="K861" s="20" t="s">
        <v>27</v>
      </c>
      <c r="L861" s="14" t="s">
        <v>89</v>
      </c>
    </row>
    <row r="862" spans="1:12" ht="15.75" customHeight="1" x14ac:dyDescent="0.25">
      <c r="A862" s="8" t="s">
        <v>195</v>
      </c>
      <c r="B862" s="21" t="s">
        <v>131</v>
      </c>
      <c r="C862" s="10" t="s">
        <v>121</v>
      </c>
      <c r="D862" s="19">
        <v>0.2</v>
      </c>
      <c r="E862" s="20">
        <v>0.1</v>
      </c>
      <c r="F862" s="10" t="s">
        <v>92</v>
      </c>
      <c r="G862" s="10" t="e">
        <f ca="1">CONCAT('BD-Artículos'!$B862,'BD-Artículos'!$D862)</f>
        <v>#NAME?</v>
      </c>
      <c r="H862" s="10" t="s">
        <v>3</v>
      </c>
      <c r="I862" s="10" t="s">
        <v>26</v>
      </c>
      <c r="J862" s="12">
        <v>2009</v>
      </c>
      <c r="K862" s="20" t="s">
        <v>27</v>
      </c>
      <c r="L862" s="14" t="s">
        <v>89</v>
      </c>
    </row>
    <row r="863" spans="1:12" ht="15.75" customHeight="1" x14ac:dyDescent="0.25">
      <c r="A863" s="8" t="s">
        <v>195</v>
      </c>
      <c r="B863" s="21" t="s">
        <v>131</v>
      </c>
      <c r="C863" s="10" t="s">
        <v>121</v>
      </c>
      <c r="D863" s="19">
        <v>0.2</v>
      </c>
      <c r="E863" s="20">
        <v>0.1</v>
      </c>
      <c r="F863" s="10" t="s">
        <v>29</v>
      </c>
      <c r="G863" s="10" t="e">
        <f ca="1">CONCAT('BD-Artículos'!$B863,'BD-Artículos'!$D863)</f>
        <v>#NAME?</v>
      </c>
      <c r="H863" s="10" t="s">
        <v>3</v>
      </c>
      <c r="I863" s="10" t="s">
        <v>26</v>
      </c>
      <c r="J863" s="12">
        <v>2009</v>
      </c>
      <c r="K863" s="20" t="s">
        <v>27</v>
      </c>
      <c r="L863" s="14" t="s">
        <v>89</v>
      </c>
    </row>
    <row r="864" spans="1:12" ht="15.75" customHeight="1" x14ac:dyDescent="0.25">
      <c r="A864" s="8" t="s">
        <v>195</v>
      </c>
      <c r="B864" s="21" t="s">
        <v>131</v>
      </c>
      <c r="C864" s="10" t="s">
        <v>121</v>
      </c>
      <c r="D864" s="19">
        <v>0.1</v>
      </c>
      <c r="E864" s="20">
        <v>0.1</v>
      </c>
      <c r="F864" s="10" t="s">
        <v>34</v>
      </c>
      <c r="G864" s="10" t="e">
        <f ca="1">CONCAT('BD-Artículos'!$B864,'BD-Artículos'!$D864)</f>
        <v>#NAME?</v>
      </c>
      <c r="H864" s="10" t="s">
        <v>3</v>
      </c>
      <c r="I864" s="10" t="s">
        <v>26</v>
      </c>
      <c r="J864" s="12">
        <v>2009</v>
      </c>
      <c r="K864" s="20" t="s">
        <v>27</v>
      </c>
      <c r="L864" s="14" t="s">
        <v>89</v>
      </c>
    </row>
    <row r="865" spans="1:12" ht="15.75" customHeight="1" x14ac:dyDescent="0.25">
      <c r="A865" s="8" t="s">
        <v>195</v>
      </c>
      <c r="B865" s="10" t="s">
        <v>131</v>
      </c>
      <c r="C865" s="10" t="s">
        <v>121</v>
      </c>
      <c r="D865" s="11">
        <v>3.3755413713007901E-2</v>
      </c>
      <c r="E865" s="12" t="s">
        <v>24</v>
      </c>
      <c r="F865" s="10" t="s">
        <v>90</v>
      </c>
      <c r="G865" s="10" t="e">
        <f ca="1">CONCAT('BD-Artículos'!$B865,'BD-Artículos'!$D865)</f>
        <v>#NAME?</v>
      </c>
      <c r="H865" s="10" t="s">
        <v>3</v>
      </c>
      <c r="I865" s="10" t="s">
        <v>26</v>
      </c>
      <c r="J865" s="12">
        <v>2009</v>
      </c>
      <c r="K865" s="20" t="s">
        <v>31</v>
      </c>
      <c r="L865" s="14" t="s">
        <v>28</v>
      </c>
    </row>
    <row r="866" spans="1:12" ht="15.75" customHeight="1" x14ac:dyDescent="0.25">
      <c r="A866" s="8" t="s">
        <v>195</v>
      </c>
      <c r="B866" s="10" t="s">
        <v>131</v>
      </c>
      <c r="C866" s="10" t="s">
        <v>121</v>
      </c>
      <c r="D866" s="11">
        <v>3.1941184091789705E-2</v>
      </c>
      <c r="E866" s="12" t="s">
        <v>24</v>
      </c>
      <c r="F866" s="10" t="s">
        <v>34</v>
      </c>
      <c r="G866" s="10" t="e">
        <f ca="1">CONCAT('BD-Artículos'!$B866,'BD-Artículos'!$D866)</f>
        <v>#NAME?</v>
      </c>
      <c r="H866" s="10" t="s">
        <v>3</v>
      </c>
      <c r="I866" s="10" t="s">
        <v>26</v>
      </c>
      <c r="J866" s="12">
        <v>2009</v>
      </c>
      <c r="K866" s="20" t="s">
        <v>31</v>
      </c>
      <c r="L866" s="14" t="s">
        <v>28</v>
      </c>
    </row>
    <row r="867" spans="1:12" ht="15.75" customHeight="1" x14ac:dyDescent="0.25">
      <c r="A867" s="8" t="s">
        <v>195</v>
      </c>
      <c r="B867" s="10" t="s">
        <v>131</v>
      </c>
      <c r="C867" s="10" t="s">
        <v>121</v>
      </c>
      <c r="D867" s="11">
        <v>2.2927454176875549E-2</v>
      </c>
      <c r="E867" s="12" t="s">
        <v>24</v>
      </c>
      <c r="F867" s="10" t="s">
        <v>92</v>
      </c>
      <c r="G867" s="10" t="e">
        <f ca="1">CONCAT('BD-Artículos'!$B867,'BD-Artículos'!$D867)</f>
        <v>#NAME?</v>
      </c>
      <c r="H867" s="10" t="s">
        <v>3</v>
      </c>
      <c r="I867" s="10" t="s">
        <v>26</v>
      </c>
      <c r="J867" s="12">
        <v>2009</v>
      </c>
      <c r="K867" s="20" t="s">
        <v>31</v>
      </c>
      <c r="L867" s="14" t="s">
        <v>28</v>
      </c>
    </row>
    <row r="868" spans="1:12" ht="15.75" customHeight="1" x14ac:dyDescent="0.25">
      <c r="A868" s="8" t="s">
        <v>195</v>
      </c>
      <c r="B868" s="10" t="s">
        <v>131</v>
      </c>
      <c r="C868" s="10" t="s">
        <v>121</v>
      </c>
      <c r="D868" s="11">
        <v>1.1158577185328332E-2</v>
      </c>
      <c r="E868" s="12" t="s">
        <v>24</v>
      </c>
      <c r="F868" s="10" t="s">
        <v>33</v>
      </c>
      <c r="G868" s="10" t="e">
        <f ca="1">CONCAT('BD-Artículos'!$B868,'BD-Artículos'!$D868)</f>
        <v>#NAME?</v>
      </c>
      <c r="H868" s="10" t="s">
        <v>3</v>
      </c>
      <c r="I868" s="10" t="s">
        <v>26</v>
      </c>
      <c r="J868" s="12">
        <v>2009</v>
      </c>
      <c r="K868" s="20" t="s">
        <v>27</v>
      </c>
      <c r="L868" s="14" t="s">
        <v>28</v>
      </c>
    </row>
    <row r="869" spans="1:12" ht="15.75" customHeight="1" x14ac:dyDescent="0.25">
      <c r="A869" s="8" t="s">
        <v>195</v>
      </c>
      <c r="B869" s="10" t="s">
        <v>131</v>
      </c>
      <c r="C869" s="10" t="s">
        <v>121</v>
      </c>
      <c r="D869" s="11">
        <v>6.7355242649923602E-3</v>
      </c>
      <c r="E869" s="12" t="s">
        <v>24</v>
      </c>
      <c r="F869" s="10" t="s">
        <v>25</v>
      </c>
      <c r="G869" s="10" t="e">
        <f ca="1">CONCAT('BD-Artículos'!$B869,'BD-Artículos'!$D869)</f>
        <v>#NAME?</v>
      </c>
      <c r="H869" s="10" t="s">
        <v>3</v>
      </c>
      <c r="I869" s="10" t="s">
        <v>26</v>
      </c>
      <c r="J869" s="12">
        <v>2009</v>
      </c>
      <c r="K869" s="20" t="s">
        <v>31</v>
      </c>
      <c r="L869" s="14" t="s">
        <v>28</v>
      </c>
    </row>
    <row r="870" spans="1:12" ht="15.75" customHeight="1" x14ac:dyDescent="0.25">
      <c r="A870" s="8" t="s">
        <v>195</v>
      </c>
      <c r="B870" s="10" t="s">
        <v>131</v>
      </c>
      <c r="C870" s="10" t="s">
        <v>121</v>
      </c>
      <c r="D870" s="11">
        <v>6.1048502619042537E-3</v>
      </c>
      <c r="E870" s="12" t="s">
        <v>24</v>
      </c>
      <c r="F870" s="10" t="s">
        <v>29</v>
      </c>
      <c r="G870" s="10" t="e">
        <f ca="1">CONCAT('BD-Artículos'!$B870,'BD-Artículos'!$D870)</f>
        <v>#NAME?</v>
      </c>
      <c r="H870" s="10" t="s">
        <v>3</v>
      </c>
      <c r="I870" s="10" t="s">
        <v>26</v>
      </c>
      <c r="J870" s="12">
        <v>2009</v>
      </c>
      <c r="K870" s="20" t="s">
        <v>31</v>
      </c>
      <c r="L870" s="14" t="s">
        <v>28</v>
      </c>
    </row>
    <row r="871" spans="1:12" ht="15.75" customHeight="1" x14ac:dyDescent="0.25">
      <c r="A871" s="8" t="s">
        <v>195</v>
      </c>
      <c r="B871" s="10" t="s">
        <v>131</v>
      </c>
      <c r="C871" s="10" t="s">
        <v>121</v>
      </c>
      <c r="D871" s="11">
        <v>5.3547093771739067E-3</v>
      </c>
      <c r="E871" s="12" t="s">
        <v>24</v>
      </c>
      <c r="F871" s="10" t="s">
        <v>33</v>
      </c>
      <c r="G871" s="10" t="e">
        <f ca="1">CONCAT('BD-Artículos'!$B871,'BD-Artículos'!$D871)</f>
        <v>#NAME?</v>
      </c>
      <c r="H871" s="10" t="s">
        <v>3</v>
      </c>
      <c r="I871" s="10" t="s">
        <v>26</v>
      </c>
      <c r="J871" s="12">
        <v>2009</v>
      </c>
      <c r="K871" s="20" t="s">
        <v>31</v>
      </c>
      <c r="L871" s="14" t="s">
        <v>28</v>
      </c>
    </row>
    <row r="872" spans="1:12" ht="15.75" customHeight="1" x14ac:dyDescent="0.25">
      <c r="A872" s="8" t="s">
        <v>195</v>
      </c>
      <c r="B872" s="10" t="s">
        <v>131</v>
      </c>
      <c r="C872" s="10" t="s">
        <v>121</v>
      </c>
      <c r="D872" s="11">
        <v>0.876</v>
      </c>
      <c r="E872" s="12" t="s">
        <v>24</v>
      </c>
      <c r="F872" s="10" t="s">
        <v>34</v>
      </c>
      <c r="G872" s="10" t="e">
        <f ca="1">CONCAT('BD-Artículos'!$B872,'BD-Artículos'!$D872)</f>
        <v>#NAME?</v>
      </c>
      <c r="H872" s="10" t="s">
        <v>3</v>
      </c>
      <c r="I872" s="10" t="s">
        <v>26</v>
      </c>
      <c r="J872" s="12" t="s">
        <v>113</v>
      </c>
      <c r="K872" s="12" t="s">
        <v>113</v>
      </c>
      <c r="L872" s="14" t="s">
        <v>114</v>
      </c>
    </row>
    <row r="873" spans="1:12" ht="15.75" customHeight="1" x14ac:dyDescent="0.25">
      <c r="A873" s="8" t="s">
        <v>195</v>
      </c>
      <c r="B873" s="10" t="s">
        <v>131</v>
      </c>
      <c r="C873" s="10" t="s">
        <v>121</v>
      </c>
      <c r="D873" s="11">
        <v>0.09</v>
      </c>
      <c r="E873" s="12">
        <v>0.02</v>
      </c>
      <c r="F873" s="9" t="s">
        <v>118</v>
      </c>
      <c r="G873" s="10" t="e">
        <f ca="1">CONCAT('BD-Artículos'!$B873,'BD-Artículos'!$D873)</f>
        <v>#NAME?</v>
      </c>
      <c r="H873" s="10" t="s">
        <v>3</v>
      </c>
      <c r="I873" s="9" t="s">
        <v>120</v>
      </c>
      <c r="J873" s="12">
        <v>2012</v>
      </c>
      <c r="K873" s="12" t="s">
        <v>38</v>
      </c>
      <c r="L873" s="10" t="s">
        <v>84</v>
      </c>
    </row>
    <row r="874" spans="1:12" ht="15.75" customHeight="1" x14ac:dyDescent="0.25">
      <c r="A874" s="8" t="s">
        <v>195</v>
      </c>
      <c r="B874" s="10" t="s">
        <v>131</v>
      </c>
      <c r="C874" s="10" t="s">
        <v>121</v>
      </c>
      <c r="D874" s="11">
        <v>2.7</v>
      </c>
      <c r="E874" s="12">
        <v>0.05</v>
      </c>
      <c r="F874" s="9" t="s">
        <v>118</v>
      </c>
      <c r="G874" s="10" t="e">
        <f ca="1">CONCAT('BD-Artículos'!$B874,'BD-Artículos'!$D874)</f>
        <v>#NAME?</v>
      </c>
      <c r="H874" s="10" t="s">
        <v>3</v>
      </c>
      <c r="I874" s="9" t="s">
        <v>120</v>
      </c>
      <c r="J874" s="12">
        <v>2011</v>
      </c>
      <c r="K874" s="15" t="s">
        <v>49</v>
      </c>
      <c r="L874" s="10" t="s">
        <v>50</v>
      </c>
    </row>
    <row r="875" spans="1:12" ht="15.75" customHeight="1" x14ac:dyDescent="0.25">
      <c r="A875" s="8" t="s">
        <v>195</v>
      </c>
      <c r="B875" s="10" t="s">
        <v>131</v>
      </c>
      <c r="C875" s="10" t="s">
        <v>121</v>
      </c>
      <c r="D875" s="11">
        <v>2.25</v>
      </c>
      <c r="E875" s="12">
        <v>0.05</v>
      </c>
      <c r="F875" s="9" t="s">
        <v>118</v>
      </c>
      <c r="G875" s="10" t="e">
        <f ca="1">CONCAT('BD-Artículos'!$B875,'BD-Artículos'!$D875)</f>
        <v>#NAME?</v>
      </c>
      <c r="H875" s="10" t="s">
        <v>3</v>
      </c>
      <c r="I875" s="9" t="s">
        <v>120</v>
      </c>
      <c r="J875" s="12">
        <v>2010</v>
      </c>
      <c r="K875" s="15" t="s">
        <v>79</v>
      </c>
      <c r="L875" s="10" t="s">
        <v>50</v>
      </c>
    </row>
    <row r="876" spans="1:12" ht="15.75" customHeight="1" x14ac:dyDescent="0.25">
      <c r="A876" s="8" t="s">
        <v>195</v>
      </c>
      <c r="B876" s="10" t="s">
        <v>131</v>
      </c>
      <c r="C876" s="10" t="s">
        <v>121</v>
      </c>
      <c r="D876" s="11">
        <v>0.85</v>
      </c>
      <c r="E876" s="12">
        <v>0.05</v>
      </c>
      <c r="F876" s="9" t="s">
        <v>118</v>
      </c>
      <c r="G876" s="10" t="e">
        <f ca="1">CONCAT('BD-Artículos'!$B876,'BD-Artículos'!$D876)</f>
        <v>#NAME?</v>
      </c>
      <c r="H876" s="10" t="s">
        <v>3</v>
      </c>
      <c r="I876" s="9" t="s">
        <v>120</v>
      </c>
      <c r="J876" s="12">
        <v>2010</v>
      </c>
      <c r="K876" s="15" t="s">
        <v>31</v>
      </c>
      <c r="L876" s="10" t="s">
        <v>50</v>
      </c>
    </row>
    <row r="877" spans="1:12" ht="15.75" customHeight="1" x14ac:dyDescent="0.25">
      <c r="A877" s="8" t="s">
        <v>195</v>
      </c>
      <c r="B877" s="10" t="s">
        <v>131</v>
      </c>
      <c r="C877" s="10" t="s">
        <v>121</v>
      </c>
      <c r="D877" s="11">
        <v>0.76</v>
      </c>
      <c r="E877" s="12">
        <v>0.05</v>
      </c>
      <c r="F877" s="9" t="s">
        <v>118</v>
      </c>
      <c r="G877" s="10" t="e">
        <f ca="1">CONCAT('BD-Artículos'!$B877,'BD-Artículos'!$D877)</f>
        <v>#NAME?</v>
      </c>
      <c r="H877" s="10" t="s">
        <v>3</v>
      </c>
      <c r="I877" s="9" t="s">
        <v>120</v>
      </c>
      <c r="J877" s="12">
        <v>2011</v>
      </c>
      <c r="K877" s="15" t="s">
        <v>130</v>
      </c>
      <c r="L877" s="10" t="s">
        <v>50</v>
      </c>
    </row>
    <row r="878" spans="1:12" ht="15.75" customHeight="1" x14ac:dyDescent="0.25">
      <c r="A878" s="8" t="s">
        <v>195</v>
      </c>
      <c r="B878" s="10" t="s">
        <v>131</v>
      </c>
      <c r="C878" s="10" t="s">
        <v>121</v>
      </c>
      <c r="D878" s="11">
        <v>0.71</v>
      </c>
      <c r="E878" s="12">
        <v>0.05</v>
      </c>
      <c r="F878" s="9" t="s">
        <v>118</v>
      </c>
      <c r="G878" s="10" t="e">
        <f ca="1">CONCAT('BD-Artículos'!$B878,'BD-Artículos'!$D878)</f>
        <v>#NAME?</v>
      </c>
      <c r="H878" s="10" t="s">
        <v>3</v>
      </c>
      <c r="I878" s="9" t="s">
        <v>120</v>
      </c>
      <c r="J878" s="12">
        <v>2010</v>
      </c>
      <c r="K878" s="15" t="s">
        <v>31</v>
      </c>
      <c r="L878" s="10" t="s">
        <v>50</v>
      </c>
    </row>
    <row r="879" spans="1:12" ht="15.75" customHeight="1" x14ac:dyDescent="0.25">
      <c r="A879" s="8" t="s">
        <v>195</v>
      </c>
      <c r="B879" s="10" t="s">
        <v>131</v>
      </c>
      <c r="C879" s="10" t="s">
        <v>121</v>
      </c>
      <c r="D879" s="11">
        <v>0.63</v>
      </c>
      <c r="E879" s="12">
        <v>0.05</v>
      </c>
      <c r="F879" s="9" t="s">
        <v>118</v>
      </c>
      <c r="G879" s="10" t="e">
        <f ca="1">CONCAT('BD-Artículos'!$B879,'BD-Artículos'!$D879)</f>
        <v>#NAME?</v>
      </c>
      <c r="H879" s="10" t="s">
        <v>3</v>
      </c>
      <c r="I879" s="9" t="s">
        <v>120</v>
      </c>
      <c r="J879" s="12">
        <v>2010</v>
      </c>
      <c r="K879" s="15" t="s">
        <v>79</v>
      </c>
      <c r="L879" s="10" t="s">
        <v>50</v>
      </c>
    </row>
    <row r="880" spans="1:12" ht="15.75" customHeight="1" x14ac:dyDescent="0.25">
      <c r="A880" s="8" t="s">
        <v>195</v>
      </c>
      <c r="B880" s="10" t="s">
        <v>131</v>
      </c>
      <c r="C880" s="10" t="s">
        <v>121</v>
      </c>
      <c r="D880" s="11">
        <v>0.6</v>
      </c>
      <c r="E880" s="12">
        <v>0.05</v>
      </c>
      <c r="F880" s="9" t="s">
        <v>118</v>
      </c>
      <c r="G880" s="10" t="e">
        <f ca="1">CONCAT('BD-Artículos'!$B880,'BD-Artículos'!$D880)</f>
        <v>#NAME?</v>
      </c>
      <c r="H880" s="10" t="s">
        <v>3</v>
      </c>
      <c r="I880" s="9" t="s">
        <v>120</v>
      </c>
      <c r="J880" s="12">
        <v>2011</v>
      </c>
      <c r="K880" s="15" t="s">
        <v>60</v>
      </c>
      <c r="L880" s="10" t="s">
        <v>50</v>
      </c>
    </row>
    <row r="881" spans="1:12" ht="15.75" customHeight="1" x14ac:dyDescent="0.25">
      <c r="A881" s="8" t="s">
        <v>195</v>
      </c>
      <c r="B881" s="10" t="s">
        <v>131</v>
      </c>
      <c r="C881" s="10" t="s">
        <v>121</v>
      </c>
      <c r="D881" s="11">
        <v>0.54</v>
      </c>
      <c r="E881" s="12">
        <v>0.05</v>
      </c>
      <c r="F881" s="9" t="s">
        <v>118</v>
      </c>
      <c r="G881" s="10" t="e">
        <f ca="1">CONCAT('BD-Artículos'!$B881,'BD-Artículos'!$D881)</f>
        <v>#NAME?</v>
      </c>
      <c r="H881" s="10" t="s">
        <v>3</v>
      </c>
      <c r="I881" s="9" t="s">
        <v>120</v>
      </c>
      <c r="J881" s="12">
        <v>2011</v>
      </c>
      <c r="K881" s="15" t="s">
        <v>31</v>
      </c>
      <c r="L881" s="10" t="s">
        <v>50</v>
      </c>
    </row>
    <row r="882" spans="1:12" ht="15.75" customHeight="1" x14ac:dyDescent="0.25">
      <c r="A882" s="8" t="s">
        <v>195</v>
      </c>
      <c r="B882" s="10" t="s">
        <v>131</v>
      </c>
      <c r="C882" s="10" t="s">
        <v>121</v>
      </c>
      <c r="D882" s="11">
        <v>0.38</v>
      </c>
      <c r="E882" s="12">
        <v>0.05</v>
      </c>
      <c r="F882" s="9" t="s">
        <v>118</v>
      </c>
      <c r="G882" s="10" t="e">
        <f ca="1">CONCAT('BD-Artículos'!$B882,'BD-Artículos'!$D882)</f>
        <v>#NAME?</v>
      </c>
      <c r="H882" s="10" t="s">
        <v>3</v>
      </c>
      <c r="I882" s="9" t="s">
        <v>120</v>
      </c>
      <c r="J882" s="12">
        <v>2011</v>
      </c>
      <c r="K882" s="15" t="s">
        <v>60</v>
      </c>
      <c r="L882" s="10" t="s">
        <v>50</v>
      </c>
    </row>
    <row r="883" spans="1:12" ht="15.75" customHeight="1" x14ac:dyDescent="0.25">
      <c r="A883" s="8" t="s">
        <v>195</v>
      </c>
      <c r="B883" s="10" t="s">
        <v>131</v>
      </c>
      <c r="C883" s="10" t="s">
        <v>121</v>
      </c>
      <c r="D883" s="11">
        <v>0.2</v>
      </c>
      <c r="E883" s="12">
        <v>0.05</v>
      </c>
      <c r="F883" s="9" t="s">
        <v>118</v>
      </c>
      <c r="G883" s="10" t="e">
        <f ca="1">CONCAT('BD-Artículos'!$B883,'BD-Artículos'!$D883)</f>
        <v>#NAME?</v>
      </c>
      <c r="H883" s="10" t="s">
        <v>3</v>
      </c>
      <c r="I883" s="9" t="s">
        <v>120</v>
      </c>
      <c r="J883" s="12">
        <v>2011</v>
      </c>
      <c r="K883" s="15" t="s">
        <v>130</v>
      </c>
      <c r="L883" s="10" t="s">
        <v>50</v>
      </c>
    </row>
    <row r="884" spans="1:12" ht="15.75" customHeight="1" x14ac:dyDescent="0.25">
      <c r="A884" s="8" t="s">
        <v>195</v>
      </c>
      <c r="B884" s="10" t="s">
        <v>131</v>
      </c>
      <c r="C884" s="10" t="s">
        <v>121</v>
      </c>
      <c r="D884" s="11">
        <v>0.2</v>
      </c>
      <c r="E884" s="12">
        <v>0.05</v>
      </c>
      <c r="F884" s="9" t="s">
        <v>118</v>
      </c>
      <c r="G884" s="10" t="e">
        <f ca="1">CONCAT('BD-Artículos'!$B884,'BD-Artículos'!$D884)</f>
        <v>#NAME?</v>
      </c>
      <c r="H884" s="10" t="s">
        <v>3</v>
      </c>
      <c r="I884" s="9" t="s">
        <v>120</v>
      </c>
      <c r="J884" s="12">
        <v>2011</v>
      </c>
      <c r="K884" s="15" t="s">
        <v>130</v>
      </c>
      <c r="L884" s="10" t="s">
        <v>50</v>
      </c>
    </row>
    <row r="885" spans="1:12" ht="15.75" customHeight="1" x14ac:dyDescent="0.25">
      <c r="A885" s="8" t="s">
        <v>195</v>
      </c>
      <c r="B885" s="10" t="s">
        <v>131</v>
      </c>
      <c r="C885" s="10" t="s">
        <v>121</v>
      </c>
      <c r="D885" s="11">
        <v>0.14000000000000001</v>
      </c>
      <c r="E885" s="12">
        <v>0.05</v>
      </c>
      <c r="F885" s="9" t="s">
        <v>118</v>
      </c>
      <c r="G885" s="10" t="e">
        <f ca="1">CONCAT('BD-Artículos'!$B885,'BD-Artículos'!$D885)</f>
        <v>#NAME?</v>
      </c>
      <c r="H885" s="10" t="s">
        <v>3</v>
      </c>
      <c r="I885" s="9" t="s">
        <v>120</v>
      </c>
      <c r="J885" s="12">
        <v>2010</v>
      </c>
      <c r="K885" s="15" t="s">
        <v>124</v>
      </c>
      <c r="L885" s="10" t="s">
        <v>50</v>
      </c>
    </row>
    <row r="886" spans="1:12" ht="15.75" customHeight="1" x14ac:dyDescent="0.25">
      <c r="A886" s="8" t="s">
        <v>195</v>
      </c>
      <c r="B886" s="10" t="s">
        <v>131</v>
      </c>
      <c r="C886" s="10" t="s">
        <v>121</v>
      </c>
      <c r="D886" s="11">
        <v>0.14000000000000001</v>
      </c>
      <c r="E886" s="12">
        <v>0.05</v>
      </c>
      <c r="F886" s="9" t="s">
        <v>118</v>
      </c>
      <c r="G886" s="10" t="e">
        <f ca="1">CONCAT('BD-Artículos'!$B886,'BD-Artículos'!$D886)</f>
        <v>#NAME?</v>
      </c>
      <c r="H886" s="10" t="s">
        <v>3</v>
      </c>
      <c r="I886" s="9" t="s">
        <v>120</v>
      </c>
      <c r="J886" s="12">
        <v>2010</v>
      </c>
      <c r="K886" s="15" t="s">
        <v>124</v>
      </c>
      <c r="L886" s="10" t="s">
        <v>50</v>
      </c>
    </row>
    <row r="887" spans="1:12" ht="15.75" customHeight="1" x14ac:dyDescent="0.25">
      <c r="A887" s="8" t="s">
        <v>195</v>
      </c>
      <c r="B887" s="10" t="s">
        <v>131</v>
      </c>
      <c r="C887" s="10" t="s">
        <v>121</v>
      </c>
      <c r="D887" s="11">
        <v>0.11</v>
      </c>
      <c r="E887" s="12">
        <v>0.05</v>
      </c>
      <c r="F887" s="9" t="s">
        <v>118</v>
      </c>
      <c r="G887" s="10" t="e">
        <f ca="1">CONCAT('BD-Artículos'!$B887,'BD-Artículos'!$D887)</f>
        <v>#NAME?</v>
      </c>
      <c r="H887" s="10" t="s">
        <v>3</v>
      </c>
      <c r="I887" s="9" t="s">
        <v>120</v>
      </c>
      <c r="J887" s="12">
        <v>2010</v>
      </c>
      <c r="K887" s="15" t="s">
        <v>60</v>
      </c>
      <c r="L887" s="10" t="s">
        <v>50</v>
      </c>
    </row>
    <row r="888" spans="1:12" ht="15.75" customHeight="1" x14ac:dyDescent="0.25">
      <c r="A888" s="8" t="s">
        <v>195</v>
      </c>
      <c r="B888" s="10" t="s">
        <v>131</v>
      </c>
      <c r="C888" s="10" t="s">
        <v>121</v>
      </c>
      <c r="D888" s="11">
        <v>0.1</v>
      </c>
      <c r="E888" s="12">
        <v>0.05</v>
      </c>
      <c r="F888" s="9" t="s">
        <v>118</v>
      </c>
      <c r="G888" s="10" t="e">
        <f ca="1">CONCAT('BD-Artículos'!$B888,'BD-Artículos'!$D888)</f>
        <v>#NAME?</v>
      </c>
      <c r="H888" s="10" t="s">
        <v>3</v>
      </c>
      <c r="I888" s="9" t="s">
        <v>120</v>
      </c>
      <c r="J888" s="12">
        <v>2010</v>
      </c>
      <c r="K888" s="15" t="s">
        <v>124</v>
      </c>
      <c r="L888" s="10" t="s">
        <v>50</v>
      </c>
    </row>
    <row r="889" spans="1:12" ht="15.75" customHeight="1" x14ac:dyDescent="0.25">
      <c r="A889" s="8" t="s">
        <v>195</v>
      </c>
      <c r="B889" s="10" t="s">
        <v>131</v>
      </c>
      <c r="C889" s="10" t="s">
        <v>121</v>
      </c>
      <c r="D889" s="11">
        <v>0.09</v>
      </c>
      <c r="E889" s="12">
        <v>0.05</v>
      </c>
      <c r="F889" s="9" t="s">
        <v>118</v>
      </c>
      <c r="G889" s="10" t="e">
        <f ca="1">CONCAT('BD-Artículos'!$B889,'BD-Artículos'!$D889)</f>
        <v>#NAME?</v>
      </c>
      <c r="H889" s="10" t="s">
        <v>3</v>
      </c>
      <c r="I889" s="9" t="s">
        <v>120</v>
      </c>
      <c r="J889" s="12">
        <v>2010</v>
      </c>
      <c r="K889" s="15" t="s">
        <v>60</v>
      </c>
      <c r="L889" s="10" t="s">
        <v>50</v>
      </c>
    </row>
    <row r="890" spans="1:12" ht="15.75" customHeight="1" x14ac:dyDescent="0.25">
      <c r="A890" s="8" t="s">
        <v>195</v>
      </c>
      <c r="B890" s="10" t="s">
        <v>131</v>
      </c>
      <c r="C890" s="10" t="s">
        <v>121</v>
      </c>
      <c r="D890" s="11">
        <v>0.09</v>
      </c>
      <c r="E890" s="12">
        <v>0.05</v>
      </c>
      <c r="F890" s="9" t="s">
        <v>118</v>
      </c>
      <c r="G890" s="10" t="e">
        <f ca="1">CONCAT('BD-Artículos'!$B890,'BD-Artículos'!$D890)</f>
        <v>#NAME?</v>
      </c>
      <c r="H890" s="10" t="s">
        <v>3</v>
      </c>
      <c r="I890" s="9" t="s">
        <v>120</v>
      </c>
      <c r="J890" s="12">
        <v>2010</v>
      </c>
      <c r="K890" s="15" t="s">
        <v>64</v>
      </c>
      <c r="L890" s="10" t="s">
        <v>50</v>
      </c>
    </row>
    <row r="891" spans="1:12" ht="15.75" customHeight="1" x14ac:dyDescent="0.25">
      <c r="A891" s="8" t="s">
        <v>195</v>
      </c>
      <c r="B891" s="10" t="s">
        <v>131</v>
      </c>
      <c r="C891" s="10" t="s">
        <v>121</v>
      </c>
      <c r="D891" s="11">
        <v>0.03</v>
      </c>
      <c r="E891" s="12">
        <v>0.05</v>
      </c>
      <c r="F891" s="9" t="s">
        <v>118</v>
      </c>
      <c r="G891" s="10" t="e">
        <f ca="1">CONCAT('BD-Artículos'!$B891,'BD-Artículos'!$D891)</f>
        <v>#NAME?</v>
      </c>
      <c r="H891" s="10" t="s">
        <v>3</v>
      </c>
      <c r="I891" s="9" t="s">
        <v>120</v>
      </c>
      <c r="J891" s="12">
        <v>2012</v>
      </c>
      <c r="K891" s="15" t="s">
        <v>49</v>
      </c>
      <c r="L891" s="10" t="s">
        <v>50</v>
      </c>
    </row>
    <row r="892" spans="1:12" ht="15.75" customHeight="1" x14ac:dyDescent="0.25">
      <c r="A892" s="8" t="s">
        <v>195</v>
      </c>
      <c r="B892" s="10" t="s">
        <v>131</v>
      </c>
      <c r="C892" s="10" t="s">
        <v>121</v>
      </c>
      <c r="D892" s="11">
        <v>0.1</v>
      </c>
      <c r="E892" s="12">
        <v>0.05</v>
      </c>
      <c r="F892" s="9" t="s">
        <v>118</v>
      </c>
      <c r="G892" s="10" t="e">
        <f ca="1">CONCAT('BD-Artículos'!$B892,'BD-Artículos'!$D892)</f>
        <v>#NAME?</v>
      </c>
      <c r="H892" s="10" t="s">
        <v>3</v>
      </c>
      <c r="I892" s="9" t="s">
        <v>120</v>
      </c>
      <c r="J892" s="12">
        <v>2009</v>
      </c>
      <c r="K892" s="15" t="s">
        <v>27</v>
      </c>
      <c r="L892" s="10" t="s">
        <v>73</v>
      </c>
    </row>
    <row r="893" spans="1:12" ht="15.75" customHeight="1" x14ac:dyDescent="0.25">
      <c r="A893" s="8" t="s">
        <v>195</v>
      </c>
      <c r="B893" s="10" t="s">
        <v>131</v>
      </c>
      <c r="C893" s="10" t="s">
        <v>121</v>
      </c>
      <c r="D893" s="11">
        <v>8.0476489446806548E-2</v>
      </c>
      <c r="E893" s="12">
        <v>0.05</v>
      </c>
      <c r="F893" s="9" t="s">
        <v>118</v>
      </c>
      <c r="G893" s="10" t="e">
        <f ca="1">CONCAT('BD-Artículos'!$B893,'BD-Artículos'!$D893)</f>
        <v>#NAME?</v>
      </c>
      <c r="H893" s="10" t="s">
        <v>3</v>
      </c>
      <c r="I893" s="9" t="s">
        <v>120</v>
      </c>
      <c r="J893" s="12">
        <v>2012</v>
      </c>
      <c r="K893" s="15" t="s">
        <v>103</v>
      </c>
      <c r="L893" s="10" t="s">
        <v>84</v>
      </c>
    </row>
    <row r="894" spans="1:12" ht="15.75" customHeight="1" x14ac:dyDescent="0.25">
      <c r="A894" s="8" t="s">
        <v>195</v>
      </c>
      <c r="B894" s="10" t="s">
        <v>131</v>
      </c>
      <c r="C894" s="10" t="s">
        <v>121</v>
      </c>
      <c r="D894" s="11">
        <v>1.56</v>
      </c>
      <c r="E894" s="12">
        <v>0.05</v>
      </c>
      <c r="F894" s="9" t="s">
        <v>118</v>
      </c>
      <c r="G894" s="10" t="e">
        <f ca="1">CONCAT('BD-Artículos'!$B894,'BD-Artículos'!$D894)</f>
        <v>#NAME?</v>
      </c>
      <c r="H894" s="10" t="s">
        <v>3</v>
      </c>
      <c r="I894" s="9" t="s">
        <v>120</v>
      </c>
      <c r="J894" s="12">
        <v>2012</v>
      </c>
      <c r="K894" s="15" t="s">
        <v>79</v>
      </c>
      <c r="L894" s="10" t="s">
        <v>86</v>
      </c>
    </row>
    <row r="895" spans="1:12" ht="15.75" customHeight="1" x14ac:dyDescent="0.25">
      <c r="A895" s="8" t="s">
        <v>195</v>
      </c>
      <c r="B895" s="10" t="s">
        <v>131</v>
      </c>
      <c r="C895" s="10" t="s">
        <v>121</v>
      </c>
      <c r="D895" s="11">
        <v>0.27692706738693734</v>
      </c>
      <c r="E895" s="12">
        <v>0.05</v>
      </c>
      <c r="F895" s="9" t="s">
        <v>118</v>
      </c>
      <c r="G895" s="10" t="e">
        <f ca="1">CONCAT('BD-Artículos'!$B895,'BD-Artículos'!$D895)</f>
        <v>#NAME?</v>
      </c>
      <c r="H895" s="10" t="s">
        <v>3</v>
      </c>
      <c r="I895" s="9" t="s">
        <v>120</v>
      </c>
      <c r="J895" s="12">
        <v>2012</v>
      </c>
      <c r="K895" s="15" t="s">
        <v>130</v>
      </c>
      <c r="L895" s="10" t="s">
        <v>86</v>
      </c>
    </row>
    <row r="896" spans="1:12" ht="15.75" customHeight="1" x14ac:dyDescent="0.25">
      <c r="A896" s="8" t="s">
        <v>195</v>
      </c>
      <c r="B896" s="10" t="s">
        <v>131</v>
      </c>
      <c r="C896" s="10" t="s">
        <v>121</v>
      </c>
      <c r="D896" s="11">
        <v>0.11</v>
      </c>
      <c r="E896" s="12">
        <v>0.05</v>
      </c>
      <c r="F896" s="9" t="s">
        <v>118</v>
      </c>
      <c r="G896" s="10" t="e">
        <f ca="1">CONCAT('BD-Artículos'!$B896,'BD-Artículos'!$D896)</f>
        <v>#NAME?</v>
      </c>
      <c r="H896" s="10" t="s">
        <v>3</v>
      </c>
      <c r="I896" s="9" t="s">
        <v>120</v>
      </c>
      <c r="J896" s="12">
        <v>2012</v>
      </c>
      <c r="K896" s="15" t="s">
        <v>60</v>
      </c>
      <c r="L896" s="10" t="s">
        <v>86</v>
      </c>
    </row>
    <row r="897" spans="1:12" ht="15.75" customHeight="1" x14ac:dyDescent="0.25">
      <c r="A897" s="8" t="s">
        <v>195</v>
      </c>
      <c r="B897" s="10" t="s">
        <v>131</v>
      </c>
      <c r="C897" s="10" t="s">
        <v>121</v>
      </c>
      <c r="D897" s="11">
        <v>0.11</v>
      </c>
      <c r="E897" s="12">
        <v>0.05</v>
      </c>
      <c r="F897" s="9" t="s">
        <v>118</v>
      </c>
      <c r="G897" s="10" t="e">
        <f ca="1">CONCAT('BD-Artículos'!$B897,'BD-Artículos'!$D897)</f>
        <v>#NAME?</v>
      </c>
      <c r="H897" s="10" t="s">
        <v>3</v>
      </c>
      <c r="I897" s="9" t="s">
        <v>120</v>
      </c>
      <c r="J897" s="12">
        <v>2012</v>
      </c>
      <c r="K897" s="15" t="s">
        <v>27</v>
      </c>
      <c r="L897" s="10" t="s">
        <v>86</v>
      </c>
    </row>
    <row r="898" spans="1:12" ht="15.75" customHeight="1" x14ac:dyDescent="0.25">
      <c r="A898" s="8" t="s">
        <v>195</v>
      </c>
      <c r="B898" s="10" t="s">
        <v>131</v>
      </c>
      <c r="C898" s="10" t="s">
        <v>121</v>
      </c>
      <c r="D898" s="11">
        <v>5.8196745989105986E-2</v>
      </c>
      <c r="E898" s="12">
        <v>0.05</v>
      </c>
      <c r="F898" s="9" t="s">
        <v>118</v>
      </c>
      <c r="G898" s="10" t="e">
        <f ca="1">CONCAT('BD-Artículos'!$B898,'BD-Artículos'!$D898)</f>
        <v>#NAME?</v>
      </c>
      <c r="H898" s="10" t="s">
        <v>3</v>
      </c>
      <c r="I898" s="9" t="s">
        <v>120</v>
      </c>
      <c r="J898" s="12">
        <v>2012</v>
      </c>
      <c r="K898" s="15" t="s">
        <v>60</v>
      </c>
      <c r="L898" s="10" t="s">
        <v>86</v>
      </c>
    </row>
    <row r="899" spans="1:12" ht="15.75" customHeight="1" x14ac:dyDescent="0.25">
      <c r="A899" s="8" t="s">
        <v>195</v>
      </c>
      <c r="B899" s="10" t="s">
        <v>131</v>
      </c>
      <c r="C899" s="10" t="s">
        <v>121</v>
      </c>
      <c r="D899" s="11">
        <v>0.04</v>
      </c>
      <c r="E899" s="12">
        <v>0.05</v>
      </c>
      <c r="F899" s="9" t="s">
        <v>118</v>
      </c>
      <c r="G899" s="10" t="e">
        <f ca="1">CONCAT('BD-Artículos'!$B899,'BD-Artículos'!$D899)</f>
        <v>#NAME?</v>
      </c>
      <c r="H899" s="10" t="s">
        <v>3</v>
      </c>
      <c r="I899" s="9" t="s">
        <v>120</v>
      </c>
      <c r="J899" s="12">
        <v>2012</v>
      </c>
      <c r="K899" s="15" t="s">
        <v>130</v>
      </c>
      <c r="L899" s="10" t="s">
        <v>86</v>
      </c>
    </row>
    <row r="900" spans="1:12" ht="15.75" customHeight="1" x14ac:dyDescent="0.25">
      <c r="A900" s="8" t="s">
        <v>195</v>
      </c>
      <c r="B900" s="10" t="s">
        <v>131</v>
      </c>
      <c r="C900" s="10" t="s">
        <v>121</v>
      </c>
      <c r="D900" s="11">
        <v>7.0000000000000007E-2</v>
      </c>
      <c r="E900" s="12">
        <v>0.05</v>
      </c>
      <c r="F900" s="10" t="s">
        <v>140</v>
      </c>
      <c r="G900" s="10" t="e">
        <f ca="1">CONCAT('BD-Artículos'!$B900,'BD-Artículos'!$D900)</f>
        <v>#NAME?</v>
      </c>
      <c r="H900" s="10" t="s">
        <v>3</v>
      </c>
      <c r="I900" s="10" t="s">
        <v>24</v>
      </c>
      <c r="J900" s="12">
        <v>2017</v>
      </c>
      <c r="K900" s="12" t="s">
        <v>60</v>
      </c>
      <c r="L900" s="10" t="s">
        <v>141</v>
      </c>
    </row>
    <row r="901" spans="1:12" ht="15.75" customHeight="1" x14ac:dyDescent="0.25">
      <c r="A901" s="8" t="s">
        <v>195</v>
      </c>
      <c r="B901" s="10" t="s">
        <v>131</v>
      </c>
      <c r="C901" s="10" t="s">
        <v>121</v>
      </c>
      <c r="D901" s="19">
        <v>0.2</v>
      </c>
      <c r="E901" s="12">
        <v>0.1</v>
      </c>
      <c r="F901" s="10" t="s">
        <v>148</v>
      </c>
      <c r="G901" s="10" t="e">
        <f ca="1">CONCAT('BD-Artículos'!$B901,'BD-Artículos'!$D901)</f>
        <v>#NAME?</v>
      </c>
      <c r="H901" s="10" t="s">
        <v>4</v>
      </c>
      <c r="I901" s="9" t="s">
        <v>26</v>
      </c>
      <c r="J901" s="12">
        <v>2010</v>
      </c>
      <c r="K901" s="20" t="s">
        <v>27</v>
      </c>
      <c r="L901" s="14" t="s">
        <v>146</v>
      </c>
    </row>
    <row r="902" spans="1:12" ht="15.75" customHeight="1" x14ac:dyDescent="0.25">
      <c r="A902" s="8" t="s">
        <v>196</v>
      </c>
      <c r="B902" s="29" t="s">
        <v>132</v>
      </c>
      <c r="C902" s="10" t="s">
        <v>121</v>
      </c>
      <c r="D902" s="30">
        <v>2.4</v>
      </c>
      <c r="E902" s="12" t="s">
        <v>24</v>
      </c>
      <c r="F902" s="31" t="s">
        <v>228</v>
      </c>
      <c r="G902" s="10" t="e">
        <f ca="1">CONCAT('BD-Artículos'!$B902,'BD-Artículos'!$D902)</f>
        <v>#NAME?</v>
      </c>
      <c r="H902" s="9" t="s">
        <v>1</v>
      </c>
      <c r="I902" s="10" t="s">
        <v>167</v>
      </c>
      <c r="J902" s="22">
        <v>2007</v>
      </c>
      <c r="K902" s="12" t="s">
        <v>31</v>
      </c>
      <c r="L902" s="14" t="s">
        <v>168</v>
      </c>
    </row>
    <row r="903" spans="1:12" ht="15.75" customHeight="1" x14ac:dyDescent="0.25">
      <c r="A903" s="8" t="s">
        <v>196</v>
      </c>
      <c r="B903" s="29" t="s">
        <v>132</v>
      </c>
      <c r="C903" s="10" t="s">
        <v>121</v>
      </c>
      <c r="D903" s="30">
        <v>1.4</v>
      </c>
      <c r="E903" s="12" t="s">
        <v>24</v>
      </c>
      <c r="F903" s="31" t="s">
        <v>220</v>
      </c>
      <c r="G903" s="10" t="e">
        <f ca="1">CONCAT('BD-Artículos'!$B903,'BD-Artículos'!$D903)</f>
        <v>#NAME?</v>
      </c>
      <c r="H903" s="9" t="s">
        <v>1</v>
      </c>
      <c r="I903" s="10" t="s">
        <v>167</v>
      </c>
      <c r="J903" s="22">
        <v>2007</v>
      </c>
      <c r="K903" s="12" t="s">
        <v>31</v>
      </c>
      <c r="L903" s="14" t="s">
        <v>168</v>
      </c>
    </row>
    <row r="904" spans="1:12" ht="15.75" customHeight="1" x14ac:dyDescent="0.25">
      <c r="A904" s="8" t="s">
        <v>196</v>
      </c>
      <c r="B904" s="29" t="s">
        <v>132</v>
      </c>
      <c r="C904" s="10" t="s">
        <v>121</v>
      </c>
      <c r="D904" s="30">
        <v>1.2</v>
      </c>
      <c r="E904" s="12" t="s">
        <v>24</v>
      </c>
      <c r="F904" s="9" t="s">
        <v>169</v>
      </c>
      <c r="G904" s="10" t="e">
        <f ca="1">CONCAT('BD-Artículos'!$B904,'BD-Artículos'!$D904)</f>
        <v>#NAME?</v>
      </c>
      <c r="H904" s="9" t="s">
        <v>1</v>
      </c>
      <c r="I904" s="10" t="s">
        <v>167</v>
      </c>
      <c r="J904" s="22">
        <v>2007</v>
      </c>
      <c r="K904" s="12" t="s">
        <v>31</v>
      </c>
      <c r="L904" s="14" t="s">
        <v>168</v>
      </c>
    </row>
    <row r="905" spans="1:12" ht="15.75" customHeight="1" x14ac:dyDescent="0.25">
      <c r="A905" s="8" t="s">
        <v>196</v>
      </c>
      <c r="B905" s="29" t="s">
        <v>132</v>
      </c>
      <c r="C905" s="10" t="s">
        <v>121</v>
      </c>
      <c r="D905" s="30">
        <v>0.4</v>
      </c>
      <c r="E905" s="12" t="s">
        <v>24</v>
      </c>
      <c r="F905" s="31" t="s">
        <v>222</v>
      </c>
      <c r="G905" s="10" t="e">
        <f ca="1">CONCAT('BD-Artículos'!$B905,'BD-Artículos'!$D905)</f>
        <v>#NAME?</v>
      </c>
      <c r="H905" s="9" t="s">
        <v>1</v>
      </c>
      <c r="I905" s="10" t="s">
        <v>167</v>
      </c>
      <c r="J905" s="22">
        <v>2007</v>
      </c>
      <c r="K905" s="12" t="s">
        <v>31</v>
      </c>
      <c r="L905" s="14" t="s">
        <v>168</v>
      </c>
    </row>
    <row r="906" spans="1:12" ht="15.75" customHeight="1" x14ac:dyDescent="0.25">
      <c r="A906" s="8" t="s">
        <v>196</v>
      </c>
      <c r="B906" s="29" t="s">
        <v>132</v>
      </c>
      <c r="C906" s="10" t="s">
        <v>121</v>
      </c>
      <c r="D906" s="30">
        <v>0.4</v>
      </c>
      <c r="E906" s="12" t="s">
        <v>24</v>
      </c>
      <c r="F906" s="31" t="s">
        <v>166</v>
      </c>
      <c r="G906" s="10" t="e">
        <f ca="1">CONCAT('BD-Artículos'!$B906,'BD-Artículos'!$D906)</f>
        <v>#NAME?</v>
      </c>
      <c r="H906" s="9" t="s">
        <v>1</v>
      </c>
      <c r="I906" s="10" t="s">
        <v>167</v>
      </c>
      <c r="J906" s="22">
        <v>2009</v>
      </c>
      <c r="K906" s="12" t="s">
        <v>31</v>
      </c>
      <c r="L906" s="14" t="s">
        <v>168</v>
      </c>
    </row>
    <row r="907" spans="1:12" ht="15.75" customHeight="1" x14ac:dyDescent="0.25">
      <c r="A907" s="8" t="s">
        <v>196</v>
      </c>
      <c r="B907" s="29" t="s">
        <v>132</v>
      </c>
      <c r="C907" s="10" t="s">
        <v>121</v>
      </c>
      <c r="D907" s="30">
        <v>0.4</v>
      </c>
      <c r="E907" s="12" t="s">
        <v>24</v>
      </c>
      <c r="F907" s="31" t="s">
        <v>224</v>
      </c>
      <c r="G907" s="10" t="e">
        <f ca="1">CONCAT('BD-Artículos'!$B907,'BD-Artículos'!$D907)</f>
        <v>#NAME?</v>
      </c>
      <c r="H907" s="9" t="s">
        <v>1</v>
      </c>
      <c r="I907" s="10" t="s">
        <v>167</v>
      </c>
      <c r="J907" s="22">
        <v>2009</v>
      </c>
      <c r="K907" s="12" t="s">
        <v>31</v>
      </c>
      <c r="L907" s="14" t="s">
        <v>168</v>
      </c>
    </row>
    <row r="908" spans="1:12" ht="15.75" customHeight="1" x14ac:dyDescent="0.25">
      <c r="A908" s="8" t="s">
        <v>196</v>
      </c>
      <c r="B908" s="29" t="s">
        <v>132</v>
      </c>
      <c r="C908" s="10" t="s">
        <v>121</v>
      </c>
      <c r="D908" s="30">
        <v>0.2</v>
      </c>
      <c r="E908" s="12" t="s">
        <v>24</v>
      </c>
      <c r="F908" s="31" t="s">
        <v>166</v>
      </c>
      <c r="G908" s="10" t="e">
        <f ca="1">CONCAT('BD-Artículos'!$B908,'BD-Artículos'!$D908)</f>
        <v>#NAME?</v>
      </c>
      <c r="H908" s="9" t="s">
        <v>1</v>
      </c>
      <c r="I908" s="10" t="s">
        <v>167</v>
      </c>
      <c r="J908" s="22">
        <v>2007</v>
      </c>
      <c r="K908" s="12" t="s">
        <v>31</v>
      </c>
      <c r="L908" s="14" t="s">
        <v>168</v>
      </c>
    </row>
    <row r="909" spans="1:12" ht="15.75" customHeight="1" x14ac:dyDescent="0.25">
      <c r="A909" s="8" t="s">
        <v>196</v>
      </c>
      <c r="B909" s="29" t="s">
        <v>132</v>
      </c>
      <c r="C909" s="10" t="s">
        <v>121</v>
      </c>
      <c r="D909" s="30">
        <v>0.06</v>
      </c>
      <c r="E909" s="12" t="s">
        <v>24</v>
      </c>
      <c r="F909" s="31" t="s">
        <v>166</v>
      </c>
      <c r="G909" s="10" t="e">
        <f ca="1">CONCAT('BD-Artículos'!$B909,'BD-Artículos'!$D909)</f>
        <v>#NAME?</v>
      </c>
      <c r="H909" s="9" t="s">
        <v>1</v>
      </c>
      <c r="I909" s="10" t="s">
        <v>167</v>
      </c>
      <c r="J909" s="22">
        <v>2008</v>
      </c>
      <c r="K909" s="12" t="s">
        <v>31</v>
      </c>
      <c r="L909" s="14" t="s">
        <v>168</v>
      </c>
    </row>
    <row r="910" spans="1:12" ht="15.75" customHeight="1" x14ac:dyDescent="0.25">
      <c r="A910" s="8" t="s">
        <v>196</v>
      </c>
      <c r="B910" s="10" t="s">
        <v>132</v>
      </c>
      <c r="C910" s="10" t="s">
        <v>121</v>
      </c>
      <c r="D910" s="11">
        <v>2</v>
      </c>
      <c r="E910" s="12">
        <v>0.1</v>
      </c>
      <c r="F910" s="9" t="s">
        <v>53</v>
      </c>
      <c r="G910" s="10" t="e">
        <f ca="1">CONCAT('BD-Artículos'!$B910,'BD-Artículos'!$D910)</f>
        <v>#NAME?</v>
      </c>
      <c r="H910" s="10" t="s">
        <v>3</v>
      </c>
      <c r="I910" s="9" t="s">
        <v>48</v>
      </c>
      <c r="J910" s="12">
        <v>2009</v>
      </c>
      <c r="K910" s="15" t="s">
        <v>27</v>
      </c>
      <c r="L910" s="10" t="s">
        <v>73</v>
      </c>
    </row>
    <row r="911" spans="1:12" ht="15.75" customHeight="1" x14ac:dyDescent="0.25">
      <c r="A911" s="8" t="s">
        <v>196</v>
      </c>
      <c r="B911" s="10" t="s">
        <v>132</v>
      </c>
      <c r="C911" s="10" t="s">
        <v>121</v>
      </c>
      <c r="D911" s="11">
        <v>0.18</v>
      </c>
      <c r="E911" s="12">
        <v>0.1</v>
      </c>
      <c r="F911" s="9" t="s">
        <v>53</v>
      </c>
      <c r="G911" s="10" t="e">
        <f ca="1">CONCAT('BD-Artículos'!$B911,'BD-Artículos'!$D911)</f>
        <v>#NAME?</v>
      </c>
      <c r="H911" s="10" t="s">
        <v>3</v>
      </c>
      <c r="I911" s="9" t="s">
        <v>48</v>
      </c>
      <c r="J911" s="12">
        <v>2012</v>
      </c>
      <c r="K911" s="15" t="s">
        <v>27</v>
      </c>
      <c r="L911" s="10" t="s">
        <v>86</v>
      </c>
    </row>
    <row r="912" spans="1:12" ht="15.75" customHeight="1" x14ac:dyDescent="0.25">
      <c r="A912" s="8" t="s">
        <v>196</v>
      </c>
      <c r="B912" s="10" t="s">
        <v>132</v>
      </c>
      <c r="C912" s="10" t="s">
        <v>121</v>
      </c>
      <c r="D912" s="11">
        <v>0.14000000000000001</v>
      </c>
      <c r="E912" s="12">
        <v>0.1</v>
      </c>
      <c r="F912" s="9" t="s">
        <v>78</v>
      </c>
      <c r="G912" s="10" t="e">
        <f ca="1">CONCAT('BD-Artículos'!$B912,'BD-Artículos'!$D912)</f>
        <v>#NAME?</v>
      </c>
      <c r="H912" s="10" t="s">
        <v>3</v>
      </c>
      <c r="I912" s="9" t="s">
        <v>26</v>
      </c>
      <c r="J912" s="12">
        <v>2012</v>
      </c>
      <c r="K912" s="15" t="s">
        <v>79</v>
      </c>
      <c r="L912" s="10" t="s">
        <v>80</v>
      </c>
    </row>
    <row r="913" spans="1:12" ht="15.75" customHeight="1" x14ac:dyDescent="0.25">
      <c r="A913" s="8" t="s">
        <v>196</v>
      </c>
      <c r="B913" s="10" t="s">
        <v>132</v>
      </c>
      <c r="C913" s="10" t="s">
        <v>121</v>
      </c>
      <c r="D913" s="11">
        <v>0.04</v>
      </c>
      <c r="E913" s="12">
        <v>0.1</v>
      </c>
      <c r="F913" s="9" t="s">
        <v>105</v>
      </c>
      <c r="G913" s="10" t="e">
        <f ca="1">CONCAT('BD-Artículos'!$B913,'BD-Artículos'!$D913)</f>
        <v>#NAME?</v>
      </c>
      <c r="H913" s="10" t="s">
        <v>3</v>
      </c>
      <c r="I913" s="9" t="s">
        <v>26</v>
      </c>
      <c r="J913" s="12">
        <v>2012</v>
      </c>
      <c r="K913" s="15" t="s">
        <v>27</v>
      </c>
      <c r="L913" s="10" t="s">
        <v>84</v>
      </c>
    </row>
    <row r="914" spans="1:12" ht="15.75" customHeight="1" x14ac:dyDescent="0.25">
      <c r="A914" s="8" t="s">
        <v>196</v>
      </c>
      <c r="B914" s="10" t="s">
        <v>132</v>
      </c>
      <c r="C914" s="10" t="s">
        <v>121</v>
      </c>
      <c r="D914" s="11">
        <v>0.16</v>
      </c>
      <c r="E914" s="12">
        <v>0.1</v>
      </c>
      <c r="F914" s="9" t="s">
        <v>78</v>
      </c>
      <c r="G914" s="10" t="e">
        <f ca="1">CONCAT('BD-Artículos'!$B914,'BD-Artículos'!$D914)</f>
        <v>#NAME?</v>
      </c>
      <c r="H914" s="10" t="s">
        <v>3</v>
      </c>
      <c r="I914" s="9" t="s">
        <v>26</v>
      </c>
      <c r="J914" s="12">
        <v>2012</v>
      </c>
      <c r="K914" s="15" t="s">
        <v>27</v>
      </c>
      <c r="L914" s="10" t="s">
        <v>86</v>
      </c>
    </row>
    <row r="915" spans="1:12" ht="15.75" customHeight="1" x14ac:dyDescent="0.25">
      <c r="A915" s="8" t="s">
        <v>196</v>
      </c>
      <c r="B915" s="10" t="s">
        <v>132</v>
      </c>
      <c r="C915" s="10" t="s">
        <v>121</v>
      </c>
      <c r="D915" s="11">
        <v>0.13</v>
      </c>
      <c r="E915" s="12">
        <v>0.1</v>
      </c>
      <c r="F915" s="9" t="s">
        <v>83</v>
      </c>
      <c r="G915" s="10" t="e">
        <f ca="1">CONCAT('BD-Artículos'!$B915,'BD-Artículos'!$D915)</f>
        <v>#NAME?</v>
      </c>
      <c r="H915" s="10" t="s">
        <v>3</v>
      </c>
      <c r="I915" s="9" t="s">
        <v>26</v>
      </c>
      <c r="J915" s="12">
        <v>2012</v>
      </c>
      <c r="K915" s="15" t="s">
        <v>27</v>
      </c>
      <c r="L915" s="10" t="s">
        <v>86</v>
      </c>
    </row>
    <row r="916" spans="1:12" ht="15.75" customHeight="1" x14ac:dyDescent="0.25">
      <c r="A916" s="8" t="s">
        <v>196</v>
      </c>
      <c r="B916" s="10" t="s">
        <v>132</v>
      </c>
      <c r="C916" s="10" t="s">
        <v>121</v>
      </c>
      <c r="D916" s="11">
        <v>0.13</v>
      </c>
      <c r="E916" s="12">
        <v>0.1</v>
      </c>
      <c r="F916" s="9" t="s">
        <v>83</v>
      </c>
      <c r="G916" s="10" t="e">
        <f ca="1">CONCAT('BD-Artículos'!$B916,'BD-Artículos'!$D916)</f>
        <v>#NAME?</v>
      </c>
      <c r="H916" s="10" t="s">
        <v>3</v>
      </c>
      <c r="I916" s="9" t="s">
        <v>26</v>
      </c>
      <c r="J916" s="12">
        <v>2012</v>
      </c>
      <c r="K916" s="15" t="s">
        <v>79</v>
      </c>
      <c r="L916" s="10" t="s">
        <v>86</v>
      </c>
    </row>
    <row r="917" spans="1:12" ht="15.75" customHeight="1" x14ac:dyDescent="0.25">
      <c r="A917" s="8" t="s">
        <v>196</v>
      </c>
      <c r="B917" s="10" t="s">
        <v>258</v>
      </c>
      <c r="C917" s="10" t="s">
        <v>121</v>
      </c>
      <c r="D917" s="11">
        <v>0.1413349829965877</v>
      </c>
      <c r="E917" s="12" t="s">
        <v>24</v>
      </c>
      <c r="F917" s="10" t="s">
        <v>34</v>
      </c>
      <c r="G917" s="10" t="e">
        <f ca="1">CONCAT('BD-Artículos'!$B917,'BD-Artículos'!$D917)</f>
        <v>#NAME?</v>
      </c>
      <c r="H917" s="10" t="s">
        <v>3</v>
      </c>
      <c r="I917" s="10" t="s">
        <v>26</v>
      </c>
      <c r="J917" s="12">
        <v>2009</v>
      </c>
      <c r="K917" s="12" t="s">
        <v>27</v>
      </c>
      <c r="L917" s="14" t="s">
        <v>28</v>
      </c>
    </row>
    <row r="918" spans="1:12" ht="15.75" customHeight="1" x14ac:dyDescent="0.25">
      <c r="A918" s="8" t="s">
        <v>196</v>
      </c>
      <c r="B918" s="10" t="s">
        <v>132</v>
      </c>
      <c r="C918" s="10" t="s">
        <v>121</v>
      </c>
      <c r="D918" s="11">
        <v>1.1767970194515878E-2</v>
      </c>
      <c r="E918" s="12" t="s">
        <v>24</v>
      </c>
      <c r="F918" s="10" t="s">
        <v>90</v>
      </c>
      <c r="G918" s="10" t="e">
        <f ca="1">CONCAT('BD-Artículos'!$B918,'BD-Artículos'!$D918)</f>
        <v>#NAME?</v>
      </c>
      <c r="H918" s="10" t="s">
        <v>3</v>
      </c>
      <c r="I918" s="10" t="s">
        <v>26</v>
      </c>
      <c r="J918" s="12">
        <v>2009</v>
      </c>
      <c r="K918" s="12" t="s">
        <v>27</v>
      </c>
      <c r="L918" s="14" t="s">
        <v>28</v>
      </c>
    </row>
    <row r="919" spans="1:12" ht="15.75" customHeight="1" x14ac:dyDescent="0.25">
      <c r="A919" s="8" t="s">
        <v>196</v>
      </c>
      <c r="B919" s="10" t="s">
        <v>132</v>
      </c>
      <c r="C919" s="10" t="s">
        <v>121</v>
      </c>
      <c r="D919" s="11">
        <v>0.09</v>
      </c>
      <c r="E919" s="12">
        <v>0.1</v>
      </c>
      <c r="F919" s="9" t="s">
        <v>118</v>
      </c>
      <c r="G919" s="10" t="e">
        <f ca="1">CONCAT('BD-Artículos'!$B919,'BD-Artículos'!$D919)</f>
        <v>#NAME?</v>
      </c>
      <c r="H919" s="10" t="s">
        <v>3</v>
      </c>
      <c r="I919" s="9" t="s">
        <v>120</v>
      </c>
      <c r="J919" s="12">
        <v>2012</v>
      </c>
      <c r="K919" s="15" t="s">
        <v>27</v>
      </c>
      <c r="L919" s="10" t="s">
        <v>86</v>
      </c>
    </row>
    <row r="920" spans="1:12" ht="15.75" customHeight="1" x14ac:dyDescent="0.25">
      <c r="A920" s="8" t="s">
        <v>197</v>
      </c>
      <c r="B920" s="10" t="s">
        <v>68</v>
      </c>
      <c r="C920" s="10" t="s">
        <v>22</v>
      </c>
      <c r="D920" s="11">
        <v>0.13</v>
      </c>
      <c r="E920" s="12">
        <v>0.1</v>
      </c>
      <c r="F920" s="16" t="s">
        <v>152</v>
      </c>
      <c r="G920" s="10" t="e">
        <f ca="1">CONCAT('BD-Artículos'!$B920,'BD-Artículos'!$D920)</f>
        <v>#NAME?</v>
      </c>
      <c r="H920" s="10" t="s">
        <v>3</v>
      </c>
      <c r="I920" s="9" t="s">
        <v>48</v>
      </c>
      <c r="J920" s="12">
        <v>2012</v>
      </c>
      <c r="K920" s="15" t="s">
        <v>69</v>
      </c>
      <c r="L920" s="10" t="s">
        <v>50</v>
      </c>
    </row>
    <row r="921" spans="1:12" ht="15.75" customHeight="1" x14ac:dyDescent="0.25">
      <c r="A921" s="8" t="s">
        <v>197</v>
      </c>
      <c r="B921" s="10" t="s">
        <v>68</v>
      </c>
      <c r="C921" s="10" t="s">
        <v>22</v>
      </c>
      <c r="D921" s="11">
        <v>0.12</v>
      </c>
      <c r="E921" s="12">
        <v>0.1</v>
      </c>
      <c r="F921" s="9" t="s">
        <v>53</v>
      </c>
      <c r="G921" s="10" t="e">
        <f ca="1">CONCAT('BD-Artículos'!$B921,'BD-Artículos'!$D921)</f>
        <v>#NAME?</v>
      </c>
      <c r="H921" s="10" t="s">
        <v>3</v>
      </c>
      <c r="I921" s="9" t="s">
        <v>48</v>
      </c>
      <c r="J921" s="12">
        <v>2012</v>
      </c>
      <c r="K921" s="15" t="s">
        <v>69</v>
      </c>
      <c r="L921" s="10" t="s">
        <v>50</v>
      </c>
    </row>
    <row r="922" spans="1:12" ht="15.75" customHeight="1" x14ac:dyDescent="0.25">
      <c r="A922" s="8" t="s">
        <v>197</v>
      </c>
      <c r="B922" s="10" t="s">
        <v>68</v>
      </c>
      <c r="C922" s="10" t="s">
        <v>22</v>
      </c>
      <c r="D922" s="11">
        <v>0.05</v>
      </c>
      <c r="E922" s="12">
        <v>0.05</v>
      </c>
      <c r="F922" s="10" t="s">
        <v>155</v>
      </c>
      <c r="G922" s="10" t="e">
        <f ca="1">CONCAT('BD-Artículos'!$B922,'BD-Artículos'!$D922)</f>
        <v>#NAME?</v>
      </c>
      <c r="H922" s="10" t="s">
        <v>3</v>
      </c>
      <c r="I922" s="10" t="s">
        <v>24</v>
      </c>
      <c r="J922" s="12">
        <v>2016</v>
      </c>
      <c r="K922" s="12" t="s">
        <v>103</v>
      </c>
      <c r="L922" s="10" t="s">
        <v>141</v>
      </c>
    </row>
    <row r="923" spans="1:12" ht="15.75" customHeight="1" x14ac:dyDescent="0.25">
      <c r="A923" s="8" t="s">
        <v>197</v>
      </c>
      <c r="B923" s="10" t="s">
        <v>68</v>
      </c>
      <c r="C923" s="10" t="s">
        <v>22</v>
      </c>
      <c r="D923" s="11">
        <v>0.06</v>
      </c>
      <c r="E923" s="12">
        <v>0.05</v>
      </c>
      <c r="F923" s="10" t="s">
        <v>155</v>
      </c>
      <c r="G923" s="10" t="e">
        <f ca="1">CONCAT('BD-Artículos'!$B923,'BD-Artículos'!$D923)</f>
        <v>#NAME?</v>
      </c>
      <c r="H923" s="10" t="s">
        <v>3</v>
      </c>
      <c r="I923" s="10" t="s">
        <v>24</v>
      </c>
      <c r="J923" s="12">
        <v>2016</v>
      </c>
      <c r="K923" s="12" t="s">
        <v>79</v>
      </c>
      <c r="L923" s="10" t="s">
        <v>141</v>
      </c>
    </row>
    <row r="924" spans="1:12" ht="15.75" customHeight="1" x14ac:dyDescent="0.25">
      <c r="A924" s="8" t="s">
        <v>197</v>
      </c>
      <c r="B924" s="10" t="s">
        <v>68</v>
      </c>
      <c r="C924" s="10" t="s">
        <v>22</v>
      </c>
      <c r="D924" s="11">
        <v>7.0000000000000007E-2</v>
      </c>
      <c r="E924" s="12">
        <v>0.05</v>
      </c>
      <c r="F924" s="10" t="s">
        <v>140</v>
      </c>
      <c r="G924" s="10" t="e">
        <f ca="1">CONCAT('BD-Artículos'!$B924,'BD-Artículos'!$D924)</f>
        <v>#NAME?</v>
      </c>
      <c r="H924" s="10" t="s">
        <v>3</v>
      </c>
      <c r="I924" s="10" t="s">
        <v>24</v>
      </c>
      <c r="J924" s="12">
        <v>2017</v>
      </c>
      <c r="K924" s="12" t="s">
        <v>60</v>
      </c>
      <c r="L924" s="10" t="s">
        <v>141</v>
      </c>
    </row>
    <row r="925" spans="1:12" ht="15.75" customHeight="1" x14ac:dyDescent="0.25">
      <c r="A925" s="8" t="s">
        <v>197</v>
      </c>
      <c r="B925" s="10" t="s">
        <v>68</v>
      </c>
      <c r="C925" s="10" t="s">
        <v>22</v>
      </c>
      <c r="D925" s="11">
        <v>0.15</v>
      </c>
      <c r="E925" s="12">
        <v>0.05</v>
      </c>
      <c r="F925" s="10" t="s">
        <v>140</v>
      </c>
      <c r="G925" s="10" t="e">
        <f ca="1">CONCAT('BD-Artículos'!$B925,'BD-Artículos'!$D925)</f>
        <v>#NAME?</v>
      </c>
      <c r="H925" s="10" t="s">
        <v>3</v>
      </c>
      <c r="I925" s="10" t="s">
        <v>24</v>
      </c>
      <c r="J925" s="12">
        <v>2017</v>
      </c>
      <c r="K925" s="12" t="s">
        <v>124</v>
      </c>
      <c r="L925" s="10" t="s">
        <v>141</v>
      </c>
    </row>
    <row r="926" spans="1:12" ht="15.75" customHeight="1" x14ac:dyDescent="0.25">
      <c r="A926" s="8" t="s">
        <v>198</v>
      </c>
      <c r="B926" s="10" t="s">
        <v>71</v>
      </c>
      <c r="C926" s="10" t="s">
        <v>22</v>
      </c>
      <c r="D926" s="11">
        <v>0.14000000000000001</v>
      </c>
      <c r="E926" s="12">
        <v>0.05</v>
      </c>
      <c r="F926" s="10" t="s">
        <v>140</v>
      </c>
      <c r="G926" s="10" t="e">
        <f ca="1">CONCAT('BD-Artículos'!$B926,'BD-Artículos'!$D926)</f>
        <v>#NAME?</v>
      </c>
      <c r="H926" s="10" t="s">
        <v>3</v>
      </c>
      <c r="I926" s="10" t="s">
        <v>24</v>
      </c>
      <c r="J926" s="12">
        <v>2016</v>
      </c>
      <c r="K926" s="12" t="s">
        <v>103</v>
      </c>
      <c r="L926" s="10" t="s">
        <v>141</v>
      </c>
    </row>
    <row r="927" spans="1:12" ht="15.75" customHeight="1" x14ac:dyDescent="0.25">
      <c r="A927" s="8" t="s">
        <v>199</v>
      </c>
      <c r="B927" s="29" t="s">
        <v>74</v>
      </c>
      <c r="C927" s="10" t="s">
        <v>22</v>
      </c>
      <c r="D927" s="30">
        <v>18</v>
      </c>
      <c r="E927" s="12" t="s">
        <v>24</v>
      </c>
      <c r="F927" s="9" t="s">
        <v>169</v>
      </c>
      <c r="G927" s="10" t="e">
        <f ca="1">CONCAT('BD-Artículos'!$B927,'BD-Artículos'!$D927)</f>
        <v>#NAME?</v>
      </c>
      <c r="H927" s="9" t="s">
        <v>1</v>
      </c>
      <c r="I927" s="10" t="s">
        <v>167</v>
      </c>
      <c r="J927" s="22">
        <v>2007</v>
      </c>
      <c r="K927" s="12" t="s">
        <v>31</v>
      </c>
      <c r="L927" s="14" t="s">
        <v>168</v>
      </c>
    </row>
    <row r="928" spans="1:12" ht="15.75" customHeight="1" x14ac:dyDescent="0.25">
      <c r="A928" s="8" t="s">
        <v>199</v>
      </c>
      <c r="B928" s="29" t="s">
        <v>74</v>
      </c>
      <c r="C928" s="10" t="s">
        <v>22</v>
      </c>
      <c r="D928" s="30">
        <v>3.3</v>
      </c>
      <c r="E928" s="12" t="s">
        <v>24</v>
      </c>
      <c r="F928" s="31" t="s">
        <v>166</v>
      </c>
      <c r="G928" s="10" t="e">
        <f ca="1">CONCAT('BD-Artículos'!$B928,'BD-Artículos'!$D928)</f>
        <v>#NAME?</v>
      </c>
      <c r="H928" s="9" t="s">
        <v>1</v>
      </c>
      <c r="I928" s="10" t="s">
        <v>167</v>
      </c>
      <c r="J928" s="22">
        <v>2007</v>
      </c>
      <c r="K928" s="12" t="s">
        <v>31</v>
      </c>
      <c r="L928" s="14" t="s">
        <v>168</v>
      </c>
    </row>
    <row r="929" spans="1:12" ht="15.75" customHeight="1" x14ac:dyDescent="0.25">
      <c r="A929" s="8" t="s">
        <v>199</v>
      </c>
      <c r="B929" s="29" t="s">
        <v>74</v>
      </c>
      <c r="C929" s="10" t="s">
        <v>22</v>
      </c>
      <c r="D929" s="30">
        <v>0.4</v>
      </c>
      <c r="E929" s="12" t="s">
        <v>24</v>
      </c>
      <c r="F929" s="9" t="s">
        <v>169</v>
      </c>
      <c r="G929" s="10" t="e">
        <f ca="1">CONCAT('BD-Artículos'!$B929,'BD-Artículos'!$D929)</f>
        <v>#NAME?</v>
      </c>
      <c r="H929" s="9" t="s">
        <v>1</v>
      </c>
      <c r="I929" s="10" t="s">
        <v>167</v>
      </c>
      <c r="J929" s="22">
        <v>2007</v>
      </c>
      <c r="K929" s="12" t="s">
        <v>79</v>
      </c>
      <c r="L929" s="14" t="s">
        <v>168</v>
      </c>
    </row>
    <row r="930" spans="1:12" ht="15.75" customHeight="1" x14ac:dyDescent="0.25">
      <c r="A930" s="8" t="s">
        <v>199</v>
      </c>
      <c r="B930" s="29" t="s">
        <v>74</v>
      </c>
      <c r="C930" s="10" t="s">
        <v>22</v>
      </c>
      <c r="D930" s="30">
        <v>0.38</v>
      </c>
      <c r="E930" s="12" t="s">
        <v>24</v>
      </c>
      <c r="F930" s="31" t="s">
        <v>218</v>
      </c>
      <c r="G930" s="10" t="e">
        <f ca="1">CONCAT('BD-Artículos'!$B930,'BD-Artículos'!$D930)</f>
        <v>#NAME?</v>
      </c>
      <c r="H930" s="9" t="s">
        <v>1</v>
      </c>
      <c r="I930" s="10" t="s">
        <v>167</v>
      </c>
      <c r="J930" s="22">
        <v>2009</v>
      </c>
      <c r="K930" s="12" t="s">
        <v>79</v>
      </c>
      <c r="L930" s="14" t="s">
        <v>168</v>
      </c>
    </row>
    <row r="931" spans="1:12" ht="15.75" customHeight="1" x14ac:dyDescent="0.25">
      <c r="A931" s="8" t="s">
        <v>199</v>
      </c>
      <c r="B931" s="29" t="s">
        <v>74</v>
      </c>
      <c r="C931" s="10" t="s">
        <v>22</v>
      </c>
      <c r="D931" s="30">
        <v>0.3</v>
      </c>
      <c r="E931" s="12" t="s">
        <v>24</v>
      </c>
      <c r="F931" s="31" t="s">
        <v>236</v>
      </c>
      <c r="G931" s="10" t="e">
        <f ca="1">CONCAT('BD-Artículos'!$B931,'BD-Artículos'!$D931)</f>
        <v>#NAME?</v>
      </c>
      <c r="H931" s="9" t="s">
        <v>1</v>
      </c>
      <c r="I931" s="10" t="s">
        <v>167</v>
      </c>
      <c r="J931" s="22">
        <v>2009</v>
      </c>
      <c r="K931" s="12" t="s">
        <v>124</v>
      </c>
      <c r="L931" s="14" t="s">
        <v>168</v>
      </c>
    </row>
    <row r="932" spans="1:12" ht="15.75" customHeight="1" x14ac:dyDescent="0.25">
      <c r="A932" s="8" t="s">
        <v>199</v>
      </c>
      <c r="B932" s="29" t="s">
        <v>74</v>
      </c>
      <c r="C932" s="10" t="s">
        <v>22</v>
      </c>
      <c r="D932" s="30">
        <v>0.2</v>
      </c>
      <c r="E932" s="12" t="s">
        <v>24</v>
      </c>
      <c r="F932" s="31" t="s">
        <v>236</v>
      </c>
      <c r="G932" s="10" t="e">
        <f ca="1">CONCAT('BD-Artículos'!$B932,'BD-Artículos'!$D932)</f>
        <v>#NAME?</v>
      </c>
      <c r="H932" s="9" t="s">
        <v>1</v>
      </c>
      <c r="I932" s="10" t="s">
        <v>167</v>
      </c>
      <c r="J932" s="22">
        <v>2008</v>
      </c>
      <c r="K932" s="12" t="s">
        <v>31</v>
      </c>
      <c r="L932" s="14" t="s">
        <v>168</v>
      </c>
    </row>
    <row r="933" spans="1:12" ht="15.75" customHeight="1" x14ac:dyDescent="0.25">
      <c r="A933" s="8" t="s">
        <v>199</v>
      </c>
      <c r="B933" s="29" t="s">
        <v>74</v>
      </c>
      <c r="C933" s="10" t="s">
        <v>22</v>
      </c>
      <c r="D933" s="30">
        <v>0.19</v>
      </c>
      <c r="E933" s="12" t="s">
        <v>24</v>
      </c>
      <c r="F933" s="9" t="s">
        <v>169</v>
      </c>
      <c r="G933" s="10" t="e">
        <f ca="1">CONCAT('BD-Artículos'!$B933,'BD-Artículos'!$D933)</f>
        <v>#NAME?</v>
      </c>
      <c r="H933" s="9" t="s">
        <v>1</v>
      </c>
      <c r="I933" s="10" t="s">
        <v>167</v>
      </c>
      <c r="J933" s="22">
        <v>2008</v>
      </c>
      <c r="K933" s="12" t="s">
        <v>124</v>
      </c>
      <c r="L933" s="14" t="s">
        <v>168</v>
      </c>
    </row>
    <row r="934" spans="1:12" ht="15.75" customHeight="1" x14ac:dyDescent="0.25">
      <c r="A934" s="8" t="s">
        <v>199</v>
      </c>
      <c r="B934" s="29" t="s">
        <v>74</v>
      </c>
      <c r="C934" s="10" t="s">
        <v>22</v>
      </c>
      <c r="D934" s="30">
        <v>0.15</v>
      </c>
      <c r="E934" s="12" t="s">
        <v>24</v>
      </c>
      <c r="F934" s="31" t="s">
        <v>236</v>
      </c>
      <c r="G934" s="10" t="e">
        <f ca="1">CONCAT('BD-Artículos'!$B934,'BD-Artículos'!$D934)</f>
        <v>#NAME?</v>
      </c>
      <c r="H934" s="9" t="s">
        <v>1</v>
      </c>
      <c r="I934" s="10" t="s">
        <v>167</v>
      </c>
      <c r="J934" s="22">
        <v>2009</v>
      </c>
      <c r="K934" s="12" t="s">
        <v>31</v>
      </c>
      <c r="L934" s="14" t="s">
        <v>168</v>
      </c>
    </row>
    <row r="935" spans="1:12" ht="15.75" customHeight="1" x14ac:dyDescent="0.25">
      <c r="A935" s="8" t="s">
        <v>199</v>
      </c>
      <c r="B935" s="29" t="s">
        <v>74</v>
      </c>
      <c r="C935" s="10" t="s">
        <v>22</v>
      </c>
      <c r="D935" s="30">
        <v>0.15</v>
      </c>
      <c r="E935" s="12" t="s">
        <v>24</v>
      </c>
      <c r="F935" s="31" t="s">
        <v>236</v>
      </c>
      <c r="G935" s="10" t="e">
        <f ca="1">CONCAT('BD-Artículos'!$B935,'BD-Artículos'!$D935)</f>
        <v>#NAME?</v>
      </c>
      <c r="H935" s="9" t="s">
        <v>1</v>
      </c>
      <c r="I935" s="10" t="s">
        <v>167</v>
      </c>
      <c r="J935" s="22">
        <v>2009</v>
      </c>
      <c r="K935" s="12" t="s">
        <v>79</v>
      </c>
      <c r="L935" s="14" t="s">
        <v>168</v>
      </c>
    </row>
    <row r="936" spans="1:12" ht="15.75" customHeight="1" x14ac:dyDescent="0.25">
      <c r="A936" s="8" t="s">
        <v>199</v>
      </c>
      <c r="B936" s="29" t="s">
        <v>74</v>
      </c>
      <c r="C936" s="10" t="s">
        <v>22</v>
      </c>
      <c r="D936" s="30">
        <v>0.14000000000000001</v>
      </c>
      <c r="E936" s="12" t="s">
        <v>24</v>
      </c>
      <c r="F936" s="9" t="s">
        <v>169</v>
      </c>
      <c r="G936" s="10" t="e">
        <f ca="1">CONCAT('BD-Artículos'!$B936,'BD-Artículos'!$D936)</f>
        <v>#NAME?</v>
      </c>
      <c r="H936" s="9" t="s">
        <v>1</v>
      </c>
      <c r="I936" s="10" t="s">
        <v>167</v>
      </c>
      <c r="J936" s="22">
        <v>2008</v>
      </c>
      <c r="K936" s="12" t="s">
        <v>31</v>
      </c>
      <c r="L936" s="14" t="s">
        <v>168</v>
      </c>
    </row>
    <row r="937" spans="1:12" ht="15.75" customHeight="1" x14ac:dyDescent="0.25">
      <c r="A937" s="8" t="s">
        <v>199</v>
      </c>
      <c r="B937" s="29" t="s">
        <v>74</v>
      </c>
      <c r="C937" s="10" t="s">
        <v>22</v>
      </c>
      <c r="D937" s="30">
        <v>0.14000000000000001</v>
      </c>
      <c r="E937" s="12" t="s">
        <v>24</v>
      </c>
      <c r="F937" s="31" t="s">
        <v>220</v>
      </c>
      <c r="G937" s="10" t="e">
        <f ca="1">CONCAT('BD-Artículos'!$B937,'BD-Artículos'!$D937)</f>
        <v>#NAME?</v>
      </c>
      <c r="H937" s="9" t="s">
        <v>1</v>
      </c>
      <c r="I937" s="10" t="s">
        <v>167</v>
      </c>
      <c r="J937" s="22">
        <v>2007</v>
      </c>
      <c r="K937" s="12" t="s">
        <v>60</v>
      </c>
      <c r="L937" s="14" t="s">
        <v>168</v>
      </c>
    </row>
    <row r="938" spans="1:12" ht="15.75" customHeight="1" x14ac:dyDescent="0.25">
      <c r="A938" s="8" t="s">
        <v>199</v>
      </c>
      <c r="B938" s="29" t="s">
        <v>74</v>
      </c>
      <c r="C938" s="10" t="s">
        <v>22</v>
      </c>
      <c r="D938" s="30">
        <v>0.12</v>
      </c>
      <c r="E938" s="12" t="s">
        <v>24</v>
      </c>
      <c r="F938" s="31" t="s">
        <v>166</v>
      </c>
      <c r="G938" s="10" t="e">
        <f ca="1">CONCAT('BD-Artículos'!$B938,'BD-Artículos'!$D938)</f>
        <v>#NAME?</v>
      </c>
      <c r="H938" s="9" t="s">
        <v>1</v>
      </c>
      <c r="I938" s="10" t="s">
        <v>167</v>
      </c>
      <c r="J938" s="22">
        <v>2008</v>
      </c>
      <c r="K938" s="12" t="s">
        <v>31</v>
      </c>
      <c r="L938" s="14" t="s">
        <v>168</v>
      </c>
    </row>
    <row r="939" spans="1:12" ht="15.75" customHeight="1" x14ac:dyDescent="0.25">
      <c r="A939" s="8" t="s">
        <v>199</v>
      </c>
      <c r="B939" s="29" t="s">
        <v>74</v>
      </c>
      <c r="C939" s="10" t="s">
        <v>22</v>
      </c>
      <c r="D939" s="30">
        <v>0.12</v>
      </c>
      <c r="E939" s="12" t="s">
        <v>24</v>
      </c>
      <c r="F939" s="31" t="s">
        <v>166</v>
      </c>
      <c r="G939" s="10" t="e">
        <f ca="1">CONCAT('BD-Artículos'!$B939,'BD-Artículos'!$D939)</f>
        <v>#NAME?</v>
      </c>
      <c r="H939" s="9" t="s">
        <v>1</v>
      </c>
      <c r="I939" s="10" t="s">
        <v>167</v>
      </c>
      <c r="J939" s="22">
        <v>2009</v>
      </c>
      <c r="K939" s="12" t="s">
        <v>79</v>
      </c>
      <c r="L939" s="14" t="s">
        <v>168</v>
      </c>
    </row>
    <row r="940" spans="1:12" ht="15.75" customHeight="1" x14ac:dyDescent="0.25">
      <c r="A940" s="8" t="s">
        <v>199</v>
      </c>
      <c r="B940" s="29" t="s">
        <v>74</v>
      </c>
      <c r="C940" s="10" t="s">
        <v>22</v>
      </c>
      <c r="D940" s="30">
        <v>0.12</v>
      </c>
      <c r="E940" s="12" t="s">
        <v>24</v>
      </c>
      <c r="F940" s="31" t="s">
        <v>224</v>
      </c>
      <c r="G940" s="10" t="e">
        <f ca="1">CONCAT('BD-Artículos'!$B940,'BD-Artículos'!$D940)</f>
        <v>#NAME?</v>
      </c>
      <c r="H940" s="9" t="s">
        <v>1</v>
      </c>
      <c r="I940" s="10" t="s">
        <v>167</v>
      </c>
      <c r="J940" s="22">
        <v>2009</v>
      </c>
      <c r="K940" s="12" t="s">
        <v>31</v>
      </c>
      <c r="L940" s="14" t="s">
        <v>168</v>
      </c>
    </row>
    <row r="941" spans="1:12" ht="15.75" customHeight="1" x14ac:dyDescent="0.25">
      <c r="A941" s="8" t="s">
        <v>199</v>
      </c>
      <c r="B941" s="29" t="s">
        <v>74</v>
      </c>
      <c r="C941" s="10" t="s">
        <v>22</v>
      </c>
      <c r="D941" s="30">
        <v>0.1</v>
      </c>
      <c r="E941" s="12" t="s">
        <v>24</v>
      </c>
      <c r="F941" s="31" t="s">
        <v>222</v>
      </c>
      <c r="G941" s="10" t="e">
        <f ca="1">CONCAT('BD-Artículos'!$B941,'BD-Artículos'!$D941)</f>
        <v>#NAME?</v>
      </c>
      <c r="H941" s="9" t="s">
        <v>1</v>
      </c>
      <c r="I941" s="10" t="s">
        <v>167</v>
      </c>
      <c r="J941" s="22">
        <v>2009</v>
      </c>
      <c r="K941" s="12" t="s">
        <v>31</v>
      </c>
      <c r="L941" s="14" t="s">
        <v>168</v>
      </c>
    </row>
    <row r="942" spans="1:12" ht="15.75" customHeight="1" x14ac:dyDescent="0.25">
      <c r="A942" s="8" t="s">
        <v>199</v>
      </c>
      <c r="B942" s="29" t="s">
        <v>74</v>
      </c>
      <c r="C942" s="10" t="s">
        <v>22</v>
      </c>
      <c r="D942" s="30">
        <v>0.1</v>
      </c>
      <c r="E942" s="12" t="s">
        <v>24</v>
      </c>
      <c r="F942" s="31" t="s">
        <v>218</v>
      </c>
      <c r="G942" s="10" t="e">
        <f ca="1">CONCAT('BD-Artículos'!$B942,'BD-Artículos'!$D942)</f>
        <v>#NAME?</v>
      </c>
      <c r="H942" s="9" t="s">
        <v>1</v>
      </c>
      <c r="I942" s="10" t="s">
        <v>167</v>
      </c>
      <c r="J942" s="22">
        <v>2009</v>
      </c>
      <c r="K942" s="12" t="s">
        <v>31</v>
      </c>
      <c r="L942" s="14" t="s">
        <v>168</v>
      </c>
    </row>
    <row r="943" spans="1:12" ht="15.75" customHeight="1" x14ac:dyDescent="0.25">
      <c r="A943" s="8" t="s">
        <v>199</v>
      </c>
      <c r="B943" s="29" t="s">
        <v>74</v>
      </c>
      <c r="C943" s="10" t="s">
        <v>22</v>
      </c>
      <c r="D943" s="30">
        <v>0.1</v>
      </c>
      <c r="E943" s="12" t="s">
        <v>24</v>
      </c>
      <c r="F943" s="31" t="s">
        <v>220</v>
      </c>
      <c r="G943" s="10" t="e">
        <f ca="1">CONCAT('BD-Artículos'!$B943,'BD-Artículos'!$D943)</f>
        <v>#NAME?</v>
      </c>
      <c r="H943" s="9" t="s">
        <v>1</v>
      </c>
      <c r="I943" s="10" t="s">
        <v>167</v>
      </c>
      <c r="J943" s="22">
        <v>2007</v>
      </c>
      <c r="K943" s="12" t="s">
        <v>79</v>
      </c>
      <c r="L943" s="14" t="s">
        <v>168</v>
      </c>
    </row>
    <row r="944" spans="1:12" ht="15.75" customHeight="1" x14ac:dyDescent="0.25">
      <c r="A944" s="8" t="s">
        <v>199</v>
      </c>
      <c r="B944" s="29" t="s">
        <v>74</v>
      </c>
      <c r="C944" s="10" t="s">
        <v>22</v>
      </c>
      <c r="D944" s="30">
        <v>0.1</v>
      </c>
      <c r="E944" s="12" t="s">
        <v>24</v>
      </c>
      <c r="F944" s="31" t="s">
        <v>166</v>
      </c>
      <c r="G944" s="10" t="e">
        <f ca="1">CONCAT('BD-Artículos'!$B944,'BD-Artículos'!$D944)</f>
        <v>#NAME?</v>
      </c>
      <c r="H944" s="9" t="s">
        <v>1</v>
      </c>
      <c r="I944" s="10" t="s">
        <v>167</v>
      </c>
      <c r="J944" s="22">
        <v>2007</v>
      </c>
      <c r="K944" s="12" t="s">
        <v>79</v>
      </c>
      <c r="L944" s="14" t="s">
        <v>168</v>
      </c>
    </row>
    <row r="945" spans="1:12" ht="15.75" customHeight="1" x14ac:dyDescent="0.25">
      <c r="A945" s="8" t="s">
        <v>199</v>
      </c>
      <c r="B945" s="29" t="s">
        <v>74</v>
      </c>
      <c r="C945" s="10" t="s">
        <v>22</v>
      </c>
      <c r="D945" s="30">
        <v>0.08</v>
      </c>
      <c r="E945" s="12" t="s">
        <v>24</v>
      </c>
      <c r="F945" s="31" t="s">
        <v>224</v>
      </c>
      <c r="G945" s="10" t="e">
        <f ca="1">CONCAT('BD-Artículos'!$B945,'BD-Artículos'!$D945)</f>
        <v>#NAME?</v>
      </c>
      <c r="H945" s="9" t="s">
        <v>1</v>
      </c>
      <c r="I945" s="10" t="s">
        <v>167</v>
      </c>
      <c r="J945" s="22">
        <v>2008</v>
      </c>
      <c r="K945" s="12" t="s">
        <v>31</v>
      </c>
      <c r="L945" s="14" t="s">
        <v>168</v>
      </c>
    </row>
    <row r="946" spans="1:12" ht="15.75" customHeight="1" x14ac:dyDescent="0.25">
      <c r="A946" s="8" t="s">
        <v>199</v>
      </c>
      <c r="B946" s="29" t="s">
        <v>74</v>
      </c>
      <c r="C946" s="10" t="s">
        <v>22</v>
      </c>
      <c r="D946" s="30">
        <v>7.0000000000000007E-2</v>
      </c>
      <c r="E946" s="12" t="s">
        <v>24</v>
      </c>
      <c r="F946" s="31" t="s">
        <v>224</v>
      </c>
      <c r="G946" s="10" t="e">
        <f ca="1">CONCAT('BD-Artículos'!$B946,'BD-Artículos'!$D946)</f>
        <v>#NAME?</v>
      </c>
      <c r="H946" s="9" t="s">
        <v>1</v>
      </c>
      <c r="I946" s="10" t="s">
        <v>167</v>
      </c>
      <c r="J946" s="22">
        <v>2009</v>
      </c>
      <c r="K946" s="12" t="s">
        <v>79</v>
      </c>
      <c r="L946" s="14" t="s">
        <v>168</v>
      </c>
    </row>
    <row r="947" spans="1:12" ht="15.75" customHeight="1" x14ac:dyDescent="0.25">
      <c r="A947" s="8" t="s">
        <v>199</v>
      </c>
      <c r="B947" s="9" t="s">
        <v>74</v>
      </c>
      <c r="C947" s="10" t="s">
        <v>22</v>
      </c>
      <c r="D947" s="11">
        <v>0.06</v>
      </c>
      <c r="E947" s="12" t="s">
        <v>24</v>
      </c>
      <c r="F947" s="9" t="s">
        <v>169</v>
      </c>
      <c r="G947" s="10" t="e">
        <f ca="1">CONCAT('BD-Artículos'!$B947,'BD-Artículos'!$D947)</f>
        <v>#NAME?</v>
      </c>
      <c r="H947" s="9" t="s">
        <v>1</v>
      </c>
      <c r="I947" s="10" t="s">
        <v>167</v>
      </c>
      <c r="J947" s="12">
        <v>2007</v>
      </c>
      <c r="K947" s="12" t="s">
        <v>60</v>
      </c>
      <c r="L947" s="14" t="s">
        <v>168</v>
      </c>
    </row>
    <row r="948" spans="1:12" ht="15.75" customHeight="1" x14ac:dyDescent="0.25">
      <c r="A948" s="8" t="s">
        <v>199</v>
      </c>
      <c r="B948" s="29" t="s">
        <v>74</v>
      </c>
      <c r="C948" s="10" t="s">
        <v>22</v>
      </c>
      <c r="D948" s="30">
        <v>0.06</v>
      </c>
      <c r="E948" s="12" t="s">
        <v>24</v>
      </c>
      <c r="F948" s="31" t="s">
        <v>228</v>
      </c>
      <c r="G948" s="10" t="e">
        <f ca="1">CONCAT('BD-Artículos'!$B948,'BD-Artículos'!$D948)</f>
        <v>#NAME?</v>
      </c>
      <c r="H948" s="9" t="s">
        <v>1</v>
      </c>
      <c r="I948" s="10" t="s">
        <v>167</v>
      </c>
      <c r="J948" s="22">
        <v>2009</v>
      </c>
      <c r="K948" s="12" t="s">
        <v>31</v>
      </c>
      <c r="L948" s="14" t="s">
        <v>168</v>
      </c>
    </row>
    <row r="949" spans="1:12" ht="15.75" customHeight="1" x14ac:dyDescent="0.25">
      <c r="A949" s="8" t="s">
        <v>199</v>
      </c>
      <c r="B949" s="29" t="s">
        <v>74</v>
      </c>
      <c r="C949" s="10" t="s">
        <v>22</v>
      </c>
      <c r="D949" s="30">
        <v>0.06</v>
      </c>
      <c r="E949" s="12" t="s">
        <v>24</v>
      </c>
      <c r="F949" s="31" t="s">
        <v>228</v>
      </c>
      <c r="G949" s="10" t="e">
        <f ca="1">CONCAT('BD-Artículos'!$B949,'BD-Artículos'!$D949)</f>
        <v>#NAME?</v>
      </c>
      <c r="H949" s="9" t="s">
        <v>1</v>
      </c>
      <c r="I949" s="10" t="s">
        <v>167</v>
      </c>
      <c r="J949" s="22">
        <v>2009</v>
      </c>
      <c r="K949" s="12" t="s">
        <v>79</v>
      </c>
      <c r="L949" s="14" t="s">
        <v>168</v>
      </c>
    </row>
    <row r="950" spans="1:12" ht="15.75" customHeight="1" x14ac:dyDescent="0.25">
      <c r="A950" s="8" t="s">
        <v>199</v>
      </c>
      <c r="B950" s="29" t="s">
        <v>74</v>
      </c>
      <c r="C950" s="10" t="s">
        <v>22</v>
      </c>
      <c r="D950" s="30">
        <v>0.05</v>
      </c>
      <c r="E950" s="12" t="s">
        <v>24</v>
      </c>
      <c r="F950" s="31" t="s">
        <v>222</v>
      </c>
      <c r="G950" s="10" t="e">
        <f ca="1">CONCAT('BD-Artículos'!$B950,'BD-Artículos'!$D950)</f>
        <v>#NAME?</v>
      </c>
      <c r="H950" s="9" t="s">
        <v>1</v>
      </c>
      <c r="I950" s="10" t="s">
        <v>167</v>
      </c>
      <c r="J950" s="22">
        <v>2008</v>
      </c>
      <c r="K950" s="12" t="s">
        <v>31</v>
      </c>
      <c r="L950" s="14" t="s">
        <v>168</v>
      </c>
    </row>
    <row r="951" spans="1:12" ht="15.75" customHeight="1" x14ac:dyDescent="0.25">
      <c r="A951" s="8" t="s">
        <v>199</v>
      </c>
      <c r="B951" s="29" t="s">
        <v>74</v>
      </c>
      <c r="C951" s="10" t="s">
        <v>22</v>
      </c>
      <c r="D951" s="33">
        <v>0.05</v>
      </c>
      <c r="E951" s="12" t="s">
        <v>24</v>
      </c>
      <c r="F951" s="31" t="s">
        <v>166</v>
      </c>
      <c r="G951" s="10" t="e">
        <f ca="1">CONCAT('BD-Artículos'!$B951,'BD-Artículos'!$D951)</f>
        <v>#NAME?</v>
      </c>
      <c r="H951" s="9" t="s">
        <v>1</v>
      </c>
      <c r="I951" s="10" t="s">
        <v>167</v>
      </c>
      <c r="J951" s="22">
        <v>2009</v>
      </c>
      <c r="K951" s="12" t="s">
        <v>60</v>
      </c>
      <c r="L951" s="14" t="s">
        <v>168</v>
      </c>
    </row>
    <row r="952" spans="1:12" ht="15.75" customHeight="1" x14ac:dyDescent="0.25">
      <c r="A952" s="8" t="s">
        <v>199</v>
      </c>
      <c r="B952" s="29" t="s">
        <v>74</v>
      </c>
      <c r="C952" s="10" t="s">
        <v>22</v>
      </c>
      <c r="D952" s="30">
        <v>0.05</v>
      </c>
      <c r="E952" s="12" t="s">
        <v>24</v>
      </c>
      <c r="F952" s="31" t="s">
        <v>224</v>
      </c>
      <c r="G952" s="10" t="e">
        <f ca="1">CONCAT('BD-Artículos'!$B952,'BD-Artículos'!$D952)</f>
        <v>#NAME?</v>
      </c>
      <c r="H952" s="9" t="s">
        <v>1</v>
      </c>
      <c r="I952" s="10" t="s">
        <v>167</v>
      </c>
      <c r="J952" s="22">
        <v>2007</v>
      </c>
      <c r="K952" s="12" t="s">
        <v>79</v>
      </c>
      <c r="L952" s="14" t="s">
        <v>168</v>
      </c>
    </row>
    <row r="953" spans="1:12" ht="15.75" customHeight="1" x14ac:dyDescent="0.25">
      <c r="A953" s="8" t="s">
        <v>199</v>
      </c>
      <c r="B953" s="29" t="s">
        <v>74</v>
      </c>
      <c r="C953" s="10" t="s">
        <v>22</v>
      </c>
      <c r="D953" s="30">
        <v>4.4999999999999998E-2</v>
      </c>
      <c r="E953" s="12" t="s">
        <v>24</v>
      </c>
      <c r="F953" s="31" t="s">
        <v>222</v>
      </c>
      <c r="G953" s="10" t="e">
        <f ca="1">CONCAT('BD-Artículos'!$B953,'BD-Artículos'!$D953)</f>
        <v>#NAME?</v>
      </c>
      <c r="H953" s="9" t="s">
        <v>1</v>
      </c>
      <c r="I953" s="10" t="s">
        <v>167</v>
      </c>
      <c r="J953" s="22">
        <v>2009</v>
      </c>
      <c r="K953" s="12" t="s">
        <v>79</v>
      </c>
      <c r="L953" s="14" t="s">
        <v>168</v>
      </c>
    </row>
    <row r="954" spans="1:12" ht="15.75" customHeight="1" x14ac:dyDescent="0.25">
      <c r="A954" s="8" t="s">
        <v>199</v>
      </c>
      <c r="B954" s="29" t="s">
        <v>74</v>
      </c>
      <c r="C954" s="10" t="s">
        <v>22</v>
      </c>
      <c r="D954" s="30">
        <v>0.04</v>
      </c>
      <c r="E954" s="12" t="s">
        <v>24</v>
      </c>
      <c r="F954" s="31" t="s">
        <v>222</v>
      </c>
      <c r="G954" s="10" t="e">
        <f ca="1">CONCAT('BD-Artículos'!$B954,'BD-Artículos'!$D954)</f>
        <v>#NAME?</v>
      </c>
      <c r="H954" s="9" t="s">
        <v>1</v>
      </c>
      <c r="I954" s="10" t="s">
        <v>167</v>
      </c>
      <c r="J954" s="22">
        <v>2009</v>
      </c>
      <c r="K954" s="12" t="s">
        <v>124</v>
      </c>
      <c r="L954" s="14" t="s">
        <v>168</v>
      </c>
    </row>
    <row r="955" spans="1:12" ht="15.75" customHeight="1" x14ac:dyDescent="0.25">
      <c r="A955" s="8" t="s">
        <v>199</v>
      </c>
      <c r="B955" s="29" t="s">
        <v>74</v>
      </c>
      <c r="C955" s="10" t="s">
        <v>22</v>
      </c>
      <c r="D955" s="30">
        <v>0.04</v>
      </c>
      <c r="E955" s="12" t="s">
        <v>24</v>
      </c>
      <c r="F955" s="31" t="s">
        <v>218</v>
      </c>
      <c r="G955" s="10" t="e">
        <f ca="1">CONCAT('BD-Artículos'!$B955,'BD-Artículos'!$D955)</f>
        <v>#NAME?</v>
      </c>
      <c r="H955" s="9" t="s">
        <v>1</v>
      </c>
      <c r="I955" s="10" t="s">
        <v>167</v>
      </c>
      <c r="J955" s="22">
        <v>2008</v>
      </c>
      <c r="K955" s="12" t="s">
        <v>31</v>
      </c>
      <c r="L955" s="14" t="s">
        <v>168</v>
      </c>
    </row>
    <row r="956" spans="1:12" ht="15.75" customHeight="1" x14ac:dyDescent="0.25">
      <c r="A956" s="8" t="s">
        <v>199</v>
      </c>
      <c r="B956" s="9" t="s">
        <v>74</v>
      </c>
      <c r="C956" s="10" t="s">
        <v>22</v>
      </c>
      <c r="D956" s="11">
        <v>0.04</v>
      </c>
      <c r="E956" s="12" t="s">
        <v>24</v>
      </c>
      <c r="F956" s="9" t="s">
        <v>166</v>
      </c>
      <c r="G956" s="10" t="e">
        <f ca="1">CONCAT('BD-Artículos'!$B956,'BD-Artículos'!$D956)</f>
        <v>#NAME?</v>
      </c>
      <c r="H956" s="9" t="s">
        <v>1</v>
      </c>
      <c r="I956" s="10" t="s">
        <v>167</v>
      </c>
      <c r="J956" s="22">
        <v>2008</v>
      </c>
      <c r="K956" s="12" t="s">
        <v>124</v>
      </c>
      <c r="L956" s="14" t="s">
        <v>168</v>
      </c>
    </row>
    <row r="957" spans="1:12" ht="15.75" customHeight="1" x14ac:dyDescent="0.25">
      <c r="A957" s="8" t="s">
        <v>199</v>
      </c>
      <c r="B957" s="29" t="s">
        <v>74</v>
      </c>
      <c r="C957" s="10" t="s">
        <v>22</v>
      </c>
      <c r="D957" s="33">
        <v>0.04</v>
      </c>
      <c r="E957" s="12" t="s">
        <v>24</v>
      </c>
      <c r="F957" s="31" t="s">
        <v>224</v>
      </c>
      <c r="G957" s="10" t="e">
        <f ca="1">CONCAT('BD-Artículos'!$B957,'BD-Artículos'!$D957)</f>
        <v>#NAME?</v>
      </c>
      <c r="H957" s="9" t="s">
        <v>1</v>
      </c>
      <c r="I957" s="10" t="s">
        <v>167</v>
      </c>
      <c r="J957" s="22">
        <v>2009</v>
      </c>
      <c r="K957" s="12" t="s">
        <v>60</v>
      </c>
      <c r="L957" s="14" t="s">
        <v>168</v>
      </c>
    </row>
    <row r="958" spans="1:12" ht="15.75" customHeight="1" x14ac:dyDescent="0.25">
      <c r="A958" s="8" t="s">
        <v>199</v>
      </c>
      <c r="B958" s="29" t="s">
        <v>74</v>
      </c>
      <c r="C958" s="10" t="s">
        <v>22</v>
      </c>
      <c r="D958" s="30">
        <v>0.03</v>
      </c>
      <c r="E958" s="12" t="s">
        <v>24</v>
      </c>
      <c r="F958" s="9" t="s">
        <v>169</v>
      </c>
      <c r="G958" s="10" t="e">
        <f ca="1">CONCAT('BD-Artículos'!$B958,'BD-Artículos'!$D958)</f>
        <v>#NAME?</v>
      </c>
      <c r="H958" s="9" t="s">
        <v>1</v>
      </c>
      <c r="I958" s="10" t="s">
        <v>167</v>
      </c>
      <c r="J958" s="22">
        <v>2008</v>
      </c>
      <c r="K958" s="12" t="s">
        <v>60</v>
      </c>
      <c r="L958" s="14" t="s">
        <v>168</v>
      </c>
    </row>
    <row r="959" spans="1:12" ht="15.75" customHeight="1" x14ac:dyDescent="0.25">
      <c r="A959" s="8" t="s">
        <v>199</v>
      </c>
      <c r="B959" s="29" t="s">
        <v>74</v>
      </c>
      <c r="C959" s="10" t="s">
        <v>22</v>
      </c>
      <c r="D959" s="30">
        <v>0.03</v>
      </c>
      <c r="E959" s="12" t="s">
        <v>24</v>
      </c>
      <c r="F959" s="31" t="s">
        <v>166</v>
      </c>
      <c r="G959" s="10" t="e">
        <f ca="1">CONCAT('BD-Artículos'!$B959,'BD-Artículos'!$D959)</f>
        <v>#NAME?</v>
      </c>
      <c r="H959" s="9" t="s">
        <v>1</v>
      </c>
      <c r="I959" s="10" t="s">
        <v>167</v>
      </c>
      <c r="J959" s="22">
        <v>2007</v>
      </c>
      <c r="K959" s="12" t="s">
        <v>60</v>
      </c>
      <c r="L959" s="14" t="s">
        <v>168</v>
      </c>
    </row>
    <row r="960" spans="1:12" ht="15.75" customHeight="1" x14ac:dyDescent="0.25">
      <c r="A960" s="8" t="s">
        <v>199</v>
      </c>
      <c r="B960" s="29" t="s">
        <v>74</v>
      </c>
      <c r="C960" s="10" t="s">
        <v>22</v>
      </c>
      <c r="D960" s="30">
        <v>0.03</v>
      </c>
      <c r="E960" s="12" t="s">
        <v>24</v>
      </c>
      <c r="F960" s="31" t="s">
        <v>166</v>
      </c>
      <c r="G960" s="10" t="e">
        <f ca="1">CONCAT('BD-Artículos'!$B960,'BD-Artículos'!$D960)</f>
        <v>#NAME?</v>
      </c>
      <c r="H960" s="9" t="s">
        <v>1</v>
      </c>
      <c r="I960" s="10" t="s">
        <v>167</v>
      </c>
      <c r="J960" s="22">
        <v>2009</v>
      </c>
      <c r="K960" s="12" t="s">
        <v>124</v>
      </c>
      <c r="L960" s="14" t="s">
        <v>168</v>
      </c>
    </row>
    <row r="961" spans="1:12" ht="15.75" customHeight="1" x14ac:dyDescent="0.25">
      <c r="A961" s="8" t="s">
        <v>199</v>
      </c>
      <c r="B961" s="29" t="s">
        <v>74</v>
      </c>
      <c r="C961" s="10" t="s">
        <v>22</v>
      </c>
      <c r="D961" s="30">
        <v>0.03</v>
      </c>
      <c r="E961" s="12" t="s">
        <v>24</v>
      </c>
      <c r="F961" s="31" t="s">
        <v>228</v>
      </c>
      <c r="G961" s="10" t="e">
        <f ca="1">CONCAT('BD-Artículos'!$B961,'BD-Artículos'!$D961)</f>
        <v>#NAME?</v>
      </c>
      <c r="H961" s="9" t="s">
        <v>1</v>
      </c>
      <c r="I961" s="10" t="s">
        <v>167</v>
      </c>
      <c r="J961" s="22">
        <v>2008</v>
      </c>
      <c r="K961" s="12" t="s">
        <v>31</v>
      </c>
      <c r="L961" s="14" t="s">
        <v>168</v>
      </c>
    </row>
    <row r="962" spans="1:12" ht="15.75" customHeight="1" x14ac:dyDescent="0.25">
      <c r="A962" s="8" t="s">
        <v>199</v>
      </c>
      <c r="B962" s="29" t="s">
        <v>74</v>
      </c>
      <c r="C962" s="10" t="s">
        <v>22</v>
      </c>
      <c r="D962" s="30">
        <v>0.03</v>
      </c>
      <c r="E962" s="12" t="s">
        <v>24</v>
      </c>
      <c r="F962" s="31" t="s">
        <v>224</v>
      </c>
      <c r="G962" s="10" t="e">
        <f ca="1">CONCAT('BD-Artículos'!$B962,'BD-Artículos'!$D962)</f>
        <v>#NAME?</v>
      </c>
      <c r="H962" s="9" t="s">
        <v>1</v>
      </c>
      <c r="I962" s="10" t="s">
        <v>167</v>
      </c>
      <c r="J962" s="22">
        <v>2008</v>
      </c>
      <c r="K962" s="12" t="s">
        <v>124</v>
      </c>
      <c r="L962" s="14" t="s">
        <v>168</v>
      </c>
    </row>
    <row r="963" spans="1:12" ht="15.75" customHeight="1" x14ac:dyDescent="0.25">
      <c r="A963" s="8" t="s">
        <v>199</v>
      </c>
      <c r="B963" s="29" t="s">
        <v>74</v>
      </c>
      <c r="C963" s="10" t="s">
        <v>22</v>
      </c>
      <c r="D963" s="30">
        <v>0.01</v>
      </c>
      <c r="E963" s="12" t="s">
        <v>24</v>
      </c>
      <c r="F963" s="31" t="s">
        <v>222</v>
      </c>
      <c r="G963" s="10" t="e">
        <f ca="1">CONCAT('BD-Artículos'!$B963,'BD-Artículos'!$D963)</f>
        <v>#NAME?</v>
      </c>
      <c r="H963" s="9" t="s">
        <v>1</v>
      </c>
      <c r="I963" s="10" t="s">
        <v>167</v>
      </c>
      <c r="J963" s="22">
        <v>2007</v>
      </c>
      <c r="K963" s="12" t="s">
        <v>79</v>
      </c>
      <c r="L963" s="14" t="s">
        <v>168</v>
      </c>
    </row>
    <row r="964" spans="1:12" ht="15.75" customHeight="1" x14ac:dyDescent="0.25">
      <c r="A964" s="8" t="s">
        <v>199</v>
      </c>
      <c r="B964" s="29" t="s">
        <v>74</v>
      </c>
      <c r="C964" s="10" t="s">
        <v>22</v>
      </c>
      <c r="D964" s="30">
        <v>0.01</v>
      </c>
      <c r="E964" s="12" t="s">
        <v>24</v>
      </c>
      <c r="F964" s="31" t="s">
        <v>234</v>
      </c>
      <c r="G964" s="10" t="e">
        <f ca="1">CONCAT('BD-Artículos'!$B964,'BD-Artículos'!$D964)</f>
        <v>#NAME?</v>
      </c>
      <c r="H964" s="9" t="s">
        <v>1</v>
      </c>
      <c r="I964" s="10" t="s">
        <v>167</v>
      </c>
      <c r="J964" s="22">
        <v>2007</v>
      </c>
      <c r="K964" s="12" t="s">
        <v>60</v>
      </c>
      <c r="L964" s="14" t="s">
        <v>168</v>
      </c>
    </row>
    <row r="965" spans="1:12" ht="15.75" customHeight="1" x14ac:dyDescent="0.25">
      <c r="A965" s="8" t="s">
        <v>199</v>
      </c>
      <c r="B965" s="29" t="s">
        <v>74</v>
      </c>
      <c r="C965" s="10" t="s">
        <v>22</v>
      </c>
      <c r="D965" s="30">
        <v>0.01</v>
      </c>
      <c r="E965" s="12" t="s">
        <v>24</v>
      </c>
      <c r="F965" s="31" t="s">
        <v>218</v>
      </c>
      <c r="G965" s="10" t="e">
        <f ca="1">CONCAT('BD-Artículos'!$B965,'BD-Artículos'!$D965)</f>
        <v>#NAME?</v>
      </c>
      <c r="H965" s="9" t="s">
        <v>1</v>
      </c>
      <c r="I965" s="10" t="s">
        <v>167</v>
      </c>
      <c r="J965" s="22">
        <v>2008</v>
      </c>
      <c r="K965" s="12" t="s">
        <v>60</v>
      </c>
      <c r="L965" s="14" t="s">
        <v>168</v>
      </c>
    </row>
    <row r="966" spans="1:12" ht="15.75" customHeight="1" x14ac:dyDescent="0.25">
      <c r="A966" s="8" t="s">
        <v>200</v>
      </c>
      <c r="B966" s="9" t="s">
        <v>133</v>
      </c>
      <c r="C966" s="10" t="s">
        <v>121</v>
      </c>
      <c r="D966" s="11">
        <v>0.46100000000000002</v>
      </c>
      <c r="E966" s="12" t="s">
        <v>24</v>
      </c>
      <c r="F966" s="9" t="s">
        <v>161</v>
      </c>
      <c r="G966" s="10" t="e">
        <f ca="1">CONCAT('BD-Artículos'!$B966,'BD-Artículos'!$D966)</f>
        <v>#NAME?</v>
      </c>
      <c r="H966" s="9" t="s">
        <v>2</v>
      </c>
      <c r="I966" s="10" t="s">
        <v>26</v>
      </c>
      <c r="J966" s="12">
        <v>2009</v>
      </c>
      <c r="K966" s="12" t="s">
        <v>38</v>
      </c>
      <c r="L966" s="14" t="s">
        <v>39</v>
      </c>
    </row>
    <row r="967" spans="1:12" ht="15.75" customHeight="1" x14ac:dyDescent="0.25">
      <c r="A967" s="8" t="s">
        <v>200</v>
      </c>
      <c r="B967" s="9" t="s">
        <v>133</v>
      </c>
      <c r="C967" s="10" t="s">
        <v>121</v>
      </c>
      <c r="D967" s="11">
        <v>1.2E-2</v>
      </c>
      <c r="E967" s="12" t="s">
        <v>24</v>
      </c>
      <c r="F967" s="9" t="s">
        <v>44</v>
      </c>
      <c r="G967" s="10" t="e">
        <f ca="1">CONCAT('BD-Artículos'!$B967,'BD-Artículos'!$D967)</f>
        <v>#NAME?</v>
      </c>
      <c r="H967" s="9" t="s">
        <v>2</v>
      </c>
      <c r="I967" s="10" t="s">
        <v>26</v>
      </c>
      <c r="J967" s="12">
        <v>2009</v>
      </c>
      <c r="K967" s="12" t="s">
        <v>38</v>
      </c>
      <c r="L967" s="14" t="s">
        <v>39</v>
      </c>
    </row>
    <row r="968" spans="1:12" ht="15.75" customHeight="1" x14ac:dyDescent="0.25">
      <c r="A968" s="8" t="s">
        <v>201</v>
      </c>
      <c r="B968" s="9" t="s">
        <v>77</v>
      </c>
      <c r="C968" s="10" t="s">
        <v>22</v>
      </c>
      <c r="D968" s="11">
        <v>0.02</v>
      </c>
      <c r="E968" s="12" t="s">
        <v>24</v>
      </c>
      <c r="F968" s="31" t="s">
        <v>236</v>
      </c>
      <c r="G968" s="10" t="e">
        <f ca="1">CONCAT('BD-Artículos'!$B968,'BD-Artículos'!$D968)</f>
        <v>#NAME?</v>
      </c>
      <c r="H968" s="9" t="s">
        <v>1</v>
      </c>
      <c r="I968" s="10" t="s">
        <v>167</v>
      </c>
      <c r="J968" s="22">
        <v>2008</v>
      </c>
      <c r="K968" s="12" t="s">
        <v>31</v>
      </c>
      <c r="L968" s="14" t="s">
        <v>168</v>
      </c>
    </row>
    <row r="969" spans="1:12" ht="15.75" customHeight="1" x14ac:dyDescent="0.25">
      <c r="A969" s="8" t="s">
        <v>201</v>
      </c>
      <c r="B969" s="9" t="s">
        <v>77</v>
      </c>
      <c r="C969" s="10" t="s">
        <v>22</v>
      </c>
      <c r="D969" s="11">
        <v>0.01</v>
      </c>
      <c r="E969" s="12" t="s">
        <v>24</v>
      </c>
      <c r="F969" s="31" t="s">
        <v>222</v>
      </c>
      <c r="G969" s="10" t="e">
        <f ca="1">CONCAT('BD-Artículos'!$B969,'BD-Artículos'!$D969)</f>
        <v>#NAME?</v>
      </c>
      <c r="H969" s="9" t="s">
        <v>1</v>
      </c>
      <c r="I969" s="10" t="s">
        <v>167</v>
      </c>
      <c r="J969" s="22">
        <v>2007</v>
      </c>
      <c r="K969" s="12" t="s">
        <v>79</v>
      </c>
      <c r="L969" s="14" t="s">
        <v>168</v>
      </c>
    </row>
    <row r="970" spans="1:12" ht="15.75" customHeight="1" x14ac:dyDescent="0.25">
      <c r="A970" s="8" t="s">
        <v>201</v>
      </c>
      <c r="B970" s="9" t="s">
        <v>77</v>
      </c>
      <c r="C970" s="10" t="s">
        <v>22</v>
      </c>
      <c r="D970" s="11">
        <v>0.01</v>
      </c>
      <c r="E970" s="12" t="s">
        <v>24</v>
      </c>
      <c r="F970" s="31" t="s">
        <v>218</v>
      </c>
      <c r="G970" s="10" t="e">
        <f ca="1">CONCAT('BD-Artículos'!$B970,'BD-Artículos'!$D970)</f>
        <v>#NAME?</v>
      </c>
      <c r="H970" s="9" t="s">
        <v>1</v>
      </c>
      <c r="I970" s="10" t="s">
        <v>167</v>
      </c>
      <c r="J970" s="22">
        <v>2008</v>
      </c>
      <c r="K970" s="12" t="s">
        <v>60</v>
      </c>
      <c r="L970" s="14" t="s">
        <v>168</v>
      </c>
    </row>
    <row r="971" spans="1:12" ht="15.75" customHeight="1" x14ac:dyDescent="0.25">
      <c r="A971" s="8" t="s">
        <v>201</v>
      </c>
      <c r="B971" s="9" t="s">
        <v>77</v>
      </c>
      <c r="C971" s="10" t="s">
        <v>22</v>
      </c>
      <c r="D971" s="11">
        <v>0.01</v>
      </c>
      <c r="E971" s="12" t="s">
        <v>24</v>
      </c>
      <c r="F971" s="31" t="s">
        <v>166</v>
      </c>
      <c r="G971" s="10" t="e">
        <f ca="1">CONCAT('BD-Artículos'!$B971,'BD-Artículos'!$D971)</f>
        <v>#NAME?</v>
      </c>
      <c r="H971" s="9" t="s">
        <v>1</v>
      </c>
      <c r="I971" s="10" t="s">
        <v>167</v>
      </c>
      <c r="J971" s="22">
        <v>2007</v>
      </c>
      <c r="K971" s="12" t="s">
        <v>79</v>
      </c>
      <c r="L971" s="14" t="s">
        <v>168</v>
      </c>
    </row>
    <row r="972" spans="1:12" ht="15.75" customHeight="1" x14ac:dyDescent="0.25">
      <c r="A972" s="8" t="s">
        <v>201</v>
      </c>
      <c r="B972" s="9" t="s">
        <v>77</v>
      </c>
      <c r="C972" s="10" t="s">
        <v>22</v>
      </c>
      <c r="D972" s="11">
        <v>2.1989999999999998</v>
      </c>
      <c r="E972" s="12" t="s">
        <v>24</v>
      </c>
      <c r="F972" s="9" t="s">
        <v>42</v>
      </c>
      <c r="G972" s="10" t="e">
        <f ca="1">CONCAT('BD-Artículos'!$B972,'BD-Artículos'!$D972)</f>
        <v>#NAME?</v>
      </c>
      <c r="H972" s="9" t="s">
        <v>2</v>
      </c>
      <c r="I972" s="10" t="s">
        <v>37</v>
      </c>
      <c r="J972" s="12">
        <v>2009</v>
      </c>
      <c r="K972" s="12" t="s">
        <v>31</v>
      </c>
      <c r="L972" s="14" t="s">
        <v>39</v>
      </c>
    </row>
    <row r="973" spans="1:12" ht="15.75" customHeight="1" x14ac:dyDescent="0.25">
      <c r="A973" s="8" t="s">
        <v>201</v>
      </c>
      <c r="B973" s="9" t="s">
        <v>77</v>
      </c>
      <c r="C973" s="10" t="s">
        <v>22</v>
      </c>
      <c r="D973" s="11">
        <v>1.7999999999999999E-2</v>
      </c>
      <c r="E973" s="12" t="s">
        <v>24</v>
      </c>
      <c r="F973" s="9" t="s">
        <v>36</v>
      </c>
      <c r="G973" s="10" t="e">
        <f ca="1">CONCAT('BD-Artículos'!$B973,'BD-Artículos'!$D973)</f>
        <v>#NAME?</v>
      </c>
      <c r="H973" s="9" t="s">
        <v>2</v>
      </c>
      <c r="I973" s="10" t="s">
        <v>37</v>
      </c>
      <c r="J973" s="12">
        <v>2009</v>
      </c>
      <c r="K973" s="12" t="s">
        <v>38</v>
      </c>
      <c r="L973" s="14" t="s">
        <v>39</v>
      </c>
    </row>
    <row r="974" spans="1:12" ht="15.75" customHeight="1" x14ac:dyDescent="0.25">
      <c r="A974" s="8" t="s">
        <v>201</v>
      </c>
      <c r="B974" s="9" t="s">
        <v>77</v>
      </c>
      <c r="C974" s="10" t="s">
        <v>22</v>
      </c>
      <c r="D974" s="11">
        <v>1.7000000000000001E-2</v>
      </c>
      <c r="E974" s="12" t="s">
        <v>24</v>
      </c>
      <c r="F974" s="9" t="s">
        <v>44</v>
      </c>
      <c r="G974" s="10" t="e">
        <f ca="1">CONCAT('BD-Artículos'!$B974,'BD-Artículos'!$D974)</f>
        <v>#NAME?</v>
      </c>
      <c r="H974" s="9" t="s">
        <v>2</v>
      </c>
      <c r="I974" s="10" t="s">
        <v>26</v>
      </c>
      <c r="J974" s="12">
        <v>2009</v>
      </c>
      <c r="K974" s="12" t="s">
        <v>31</v>
      </c>
      <c r="L974" s="14" t="s">
        <v>39</v>
      </c>
    </row>
    <row r="975" spans="1:12" ht="15.75" customHeight="1" x14ac:dyDescent="0.25">
      <c r="A975" s="8" t="s">
        <v>202</v>
      </c>
      <c r="B975" s="10" t="s">
        <v>112</v>
      </c>
      <c r="C975" s="10" t="s">
        <v>21</v>
      </c>
      <c r="D975" s="11">
        <v>0.2</v>
      </c>
      <c r="E975" s="12">
        <v>0.05</v>
      </c>
      <c r="F975" s="9" t="s">
        <v>83</v>
      </c>
      <c r="G975" s="10" t="e">
        <f ca="1">CONCAT('BD-Artículos'!$B975,'BD-Artículos'!$D975)</f>
        <v>#NAME?</v>
      </c>
      <c r="H975" s="10" t="s">
        <v>3</v>
      </c>
      <c r="I975" s="9" t="s">
        <v>26</v>
      </c>
      <c r="J975" s="12">
        <v>2012</v>
      </c>
      <c r="K975" s="15" t="s">
        <v>64</v>
      </c>
      <c r="L975" s="10" t="s">
        <v>84</v>
      </c>
    </row>
    <row r="976" spans="1:12" ht="15.75" customHeight="1" x14ac:dyDescent="0.25">
      <c r="A976" s="8" t="s">
        <v>202</v>
      </c>
      <c r="B976" s="10" t="s">
        <v>112</v>
      </c>
      <c r="C976" s="10" t="s">
        <v>21</v>
      </c>
      <c r="D976" s="11">
        <v>6.6925577261358324E-2</v>
      </c>
      <c r="E976" s="12">
        <v>0.05</v>
      </c>
      <c r="F976" s="9" t="s">
        <v>83</v>
      </c>
      <c r="G976" s="10" t="e">
        <f ca="1">CONCAT('BD-Artículos'!$B976,'BD-Artículos'!$D976)</f>
        <v>#NAME?</v>
      </c>
      <c r="H976" s="10" t="s">
        <v>3</v>
      </c>
      <c r="I976" s="9" t="s">
        <v>26</v>
      </c>
      <c r="J976" s="12">
        <v>2012</v>
      </c>
      <c r="K976" s="15" t="s">
        <v>107</v>
      </c>
      <c r="L976" s="10" t="s">
        <v>84</v>
      </c>
    </row>
    <row r="977" spans="1:12" ht="15.75" customHeight="1" x14ac:dyDescent="0.25">
      <c r="A977" s="8" t="s">
        <v>202</v>
      </c>
      <c r="B977" s="10" t="s">
        <v>112</v>
      </c>
      <c r="C977" s="10" t="s">
        <v>21</v>
      </c>
      <c r="D977" s="11">
        <v>0.33</v>
      </c>
      <c r="E977" s="12">
        <v>0.05</v>
      </c>
      <c r="F977" s="9" t="s">
        <v>83</v>
      </c>
      <c r="G977" s="10" t="e">
        <f ca="1">CONCAT('BD-Artículos'!$B977,'BD-Artículos'!$D977)</f>
        <v>#NAME?</v>
      </c>
      <c r="H977" s="10" t="s">
        <v>3</v>
      </c>
      <c r="I977" s="9" t="s">
        <v>26</v>
      </c>
      <c r="J977" s="12">
        <v>2012</v>
      </c>
      <c r="K977" s="15" t="s">
        <v>79</v>
      </c>
      <c r="L977" s="10" t="s">
        <v>86</v>
      </c>
    </row>
    <row r="978" spans="1:12" ht="15.75" customHeight="1" x14ac:dyDescent="0.25">
      <c r="A978" s="8" t="s">
        <v>202</v>
      </c>
      <c r="B978" s="10" t="s">
        <v>112</v>
      </c>
      <c r="C978" s="10" t="s">
        <v>21</v>
      </c>
      <c r="D978" s="11">
        <v>2.8</v>
      </c>
      <c r="E978" s="12">
        <v>0.05</v>
      </c>
      <c r="F978" s="9" t="s">
        <v>118</v>
      </c>
      <c r="G978" s="10" t="e">
        <f ca="1">CONCAT('BD-Artículos'!$B978,'BD-Artículos'!$D978)</f>
        <v>#NAME?</v>
      </c>
      <c r="H978" s="10" t="s">
        <v>3</v>
      </c>
      <c r="I978" s="9" t="s">
        <v>120</v>
      </c>
      <c r="J978" s="12">
        <v>2010</v>
      </c>
      <c r="K978" s="15" t="s">
        <v>124</v>
      </c>
      <c r="L978" s="10" t="s">
        <v>50</v>
      </c>
    </row>
    <row r="979" spans="1:12" ht="15.75" customHeight="1" x14ac:dyDescent="0.25">
      <c r="A979" s="8" t="s">
        <v>202</v>
      </c>
      <c r="B979" s="10" t="s">
        <v>112</v>
      </c>
      <c r="C979" s="10" t="s">
        <v>21</v>
      </c>
      <c r="D979" s="11">
        <v>1.6</v>
      </c>
      <c r="E979" s="12">
        <v>0.05</v>
      </c>
      <c r="F979" s="9" t="s">
        <v>118</v>
      </c>
      <c r="G979" s="10" t="e">
        <f ca="1">CONCAT('BD-Artículos'!$B979,'BD-Artículos'!$D979)</f>
        <v>#NAME?</v>
      </c>
      <c r="H979" s="10" t="s">
        <v>3</v>
      </c>
      <c r="I979" s="9" t="s">
        <v>120</v>
      </c>
      <c r="J979" s="12">
        <v>2010</v>
      </c>
      <c r="K979" s="15" t="s">
        <v>124</v>
      </c>
      <c r="L979" s="10" t="s">
        <v>50</v>
      </c>
    </row>
    <row r="980" spans="1:12" ht="15.75" customHeight="1" x14ac:dyDescent="0.25">
      <c r="A980" s="8" t="s">
        <v>202</v>
      </c>
      <c r="B980" s="10" t="s">
        <v>112</v>
      </c>
      <c r="C980" s="10" t="s">
        <v>21</v>
      </c>
      <c r="D980" s="11">
        <v>0.9</v>
      </c>
      <c r="E980" s="12">
        <v>0.05</v>
      </c>
      <c r="F980" s="9" t="s">
        <v>118</v>
      </c>
      <c r="G980" s="10" t="e">
        <f ca="1">CONCAT('BD-Artículos'!$B980,'BD-Artículos'!$D980)</f>
        <v>#NAME?</v>
      </c>
      <c r="H980" s="10" t="s">
        <v>3</v>
      </c>
      <c r="I980" s="9" t="s">
        <v>120</v>
      </c>
      <c r="J980" s="12">
        <v>2012</v>
      </c>
      <c r="K980" s="15" t="s">
        <v>49</v>
      </c>
      <c r="L980" s="10" t="s">
        <v>50</v>
      </c>
    </row>
    <row r="981" spans="1:12" ht="15.75" customHeight="1" x14ac:dyDescent="0.25">
      <c r="A981" s="8" t="s">
        <v>202</v>
      </c>
      <c r="B981" s="10" t="s">
        <v>112</v>
      </c>
      <c r="C981" s="10" t="s">
        <v>21</v>
      </c>
      <c r="D981" s="11">
        <v>0.2</v>
      </c>
      <c r="E981" s="12">
        <v>0.05</v>
      </c>
      <c r="F981" s="9" t="s">
        <v>118</v>
      </c>
      <c r="G981" s="10" t="e">
        <f ca="1">CONCAT('BD-Artículos'!$B981,'BD-Artículos'!$D981)</f>
        <v>#NAME?</v>
      </c>
      <c r="H981" s="10" t="s">
        <v>3</v>
      </c>
      <c r="I981" s="9" t="s">
        <v>120</v>
      </c>
      <c r="J981" s="12">
        <v>2011</v>
      </c>
      <c r="K981" s="15" t="s">
        <v>64</v>
      </c>
      <c r="L981" s="10" t="s">
        <v>50</v>
      </c>
    </row>
    <row r="982" spans="1:12" ht="15.75" customHeight="1" x14ac:dyDescent="0.25">
      <c r="A982" s="8" t="s">
        <v>202</v>
      </c>
      <c r="B982" s="10" t="s">
        <v>112</v>
      </c>
      <c r="C982" s="10" t="s">
        <v>21</v>
      </c>
      <c r="D982" s="11">
        <v>0.19</v>
      </c>
      <c r="E982" s="12">
        <v>0.05</v>
      </c>
      <c r="F982" s="9" t="s">
        <v>118</v>
      </c>
      <c r="G982" s="10" t="e">
        <f ca="1">CONCAT('BD-Artículos'!$B982,'BD-Artículos'!$D982)</f>
        <v>#NAME?</v>
      </c>
      <c r="H982" s="10" t="s">
        <v>3</v>
      </c>
      <c r="I982" s="9" t="s">
        <v>120</v>
      </c>
      <c r="J982" s="12">
        <v>2011</v>
      </c>
      <c r="K982" s="15" t="s">
        <v>64</v>
      </c>
      <c r="L982" s="10" t="s">
        <v>50</v>
      </c>
    </row>
    <row r="983" spans="1:12" ht="15.75" customHeight="1" x14ac:dyDescent="0.25">
      <c r="A983" s="8" t="s">
        <v>202</v>
      </c>
      <c r="B983" s="10" t="s">
        <v>112</v>
      </c>
      <c r="C983" s="10" t="s">
        <v>21</v>
      </c>
      <c r="D983" s="11">
        <v>0.19</v>
      </c>
      <c r="E983" s="12">
        <v>0.05</v>
      </c>
      <c r="F983" s="9" t="s">
        <v>118</v>
      </c>
      <c r="G983" s="10" t="e">
        <f ca="1">CONCAT('BD-Artículos'!$B983,'BD-Artículos'!$D983)</f>
        <v>#NAME?</v>
      </c>
      <c r="H983" s="10" t="s">
        <v>3</v>
      </c>
      <c r="I983" s="9" t="s">
        <v>120</v>
      </c>
      <c r="J983" s="12">
        <v>2011</v>
      </c>
      <c r="K983" s="15" t="s">
        <v>64</v>
      </c>
      <c r="L983" s="10" t="s">
        <v>50</v>
      </c>
    </row>
    <row r="984" spans="1:12" ht="15.75" customHeight="1" x14ac:dyDescent="0.25">
      <c r="A984" s="8" t="s">
        <v>202</v>
      </c>
      <c r="B984" s="10" t="s">
        <v>112</v>
      </c>
      <c r="C984" s="10" t="s">
        <v>21</v>
      </c>
      <c r="D984" s="11">
        <v>0.18</v>
      </c>
      <c r="E984" s="12">
        <v>0.05</v>
      </c>
      <c r="F984" s="9" t="s">
        <v>118</v>
      </c>
      <c r="G984" s="10" t="e">
        <f ca="1">CONCAT('BD-Artículos'!$B984,'BD-Artículos'!$D984)</f>
        <v>#NAME?</v>
      </c>
      <c r="H984" s="10" t="s">
        <v>3</v>
      </c>
      <c r="I984" s="9" t="s">
        <v>120</v>
      </c>
      <c r="J984" s="12">
        <v>2011</v>
      </c>
      <c r="K984" s="15" t="s">
        <v>64</v>
      </c>
      <c r="L984" s="10" t="s">
        <v>50</v>
      </c>
    </row>
    <row r="985" spans="1:12" ht="15.75" customHeight="1" x14ac:dyDescent="0.25">
      <c r="A985" s="8" t="s">
        <v>202</v>
      </c>
      <c r="B985" s="10" t="s">
        <v>112</v>
      </c>
      <c r="C985" s="10" t="s">
        <v>21</v>
      </c>
      <c r="D985" s="11">
        <v>0.09</v>
      </c>
      <c r="E985" s="12">
        <v>0.05</v>
      </c>
      <c r="F985" s="9" t="s">
        <v>118</v>
      </c>
      <c r="G985" s="10" t="e">
        <f ca="1">CONCAT('BD-Artículos'!$B985,'BD-Artículos'!$D985)</f>
        <v>#NAME?</v>
      </c>
      <c r="H985" s="10" t="s">
        <v>3</v>
      </c>
      <c r="I985" s="9" t="s">
        <v>120</v>
      </c>
      <c r="J985" s="12">
        <v>2011</v>
      </c>
      <c r="K985" s="15" t="s">
        <v>64</v>
      </c>
      <c r="L985" s="10" t="s">
        <v>50</v>
      </c>
    </row>
    <row r="986" spans="1:12" ht="15.75" customHeight="1" x14ac:dyDescent="0.25">
      <c r="A986" s="8" t="s">
        <v>202</v>
      </c>
      <c r="B986" s="10" t="s">
        <v>112</v>
      </c>
      <c r="C986" s="10" t="s">
        <v>21</v>
      </c>
      <c r="D986" s="11">
        <v>0.7</v>
      </c>
      <c r="E986" s="12">
        <v>0.05</v>
      </c>
      <c r="F986" s="9" t="s">
        <v>118</v>
      </c>
      <c r="G986" s="10" t="e">
        <f ca="1">CONCAT('BD-Artículos'!$B986,'BD-Artículos'!$D986)</f>
        <v>#NAME?</v>
      </c>
      <c r="H986" s="10" t="s">
        <v>3</v>
      </c>
      <c r="I986" s="9" t="s">
        <v>120</v>
      </c>
      <c r="J986" s="12">
        <v>2012</v>
      </c>
      <c r="K986" s="15" t="s">
        <v>60</v>
      </c>
      <c r="L986" s="10" t="s">
        <v>80</v>
      </c>
    </row>
    <row r="987" spans="1:12" ht="15.75" customHeight="1" x14ac:dyDescent="0.25">
      <c r="A987" s="8" t="s">
        <v>202</v>
      </c>
      <c r="B987" s="10" t="s">
        <v>112</v>
      </c>
      <c r="C987" s="10" t="s">
        <v>21</v>
      </c>
      <c r="D987" s="11">
        <v>0.19</v>
      </c>
      <c r="E987" s="12">
        <v>0.05</v>
      </c>
      <c r="F987" s="9" t="s">
        <v>118</v>
      </c>
      <c r="G987" s="10" t="e">
        <f ca="1">CONCAT('BD-Artículos'!$B987,'BD-Artículos'!$D987)</f>
        <v>#NAME?</v>
      </c>
      <c r="H987" s="10" t="s">
        <v>3</v>
      </c>
      <c r="I987" s="9" t="s">
        <v>120</v>
      </c>
      <c r="J987" s="12">
        <v>2012</v>
      </c>
      <c r="K987" s="15" t="s">
        <v>103</v>
      </c>
      <c r="L987" s="10" t="s">
        <v>84</v>
      </c>
    </row>
    <row r="988" spans="1:12" ht="15.75" customHeight="1" x14ac:dyDescent="0.25">
      <c r="A988" s="8" t="s">
        <v>202</v>
      </c>
      <c r="B988" s="10" t="s">
        <v>112</v>
      </c>
      <c r="C988" s="10" t="s">
        <v>21</v>
      </c>
      <c r="D988" s="11">
        <v>0.16</v>
      </c>
      <c r="E988" s="12">
        <v>0.05</v>
      </c>
      <c r="F988" s="9" t="s">
        <v>118</v>
      </c>
      <c r="G988" s="10" t="e">
        <f ca="1">CONCAT('BD-Artículos'!$B988,'BD-Artículos'!$D988)</f>
        <v>#NAME?</v>
      </c>
      <c r="H988" s="10" t="s">
        <v>3</v>
      </c>
      <c r="I988" s="9" t="s">
        <v>120</v>
      </c>
      <c r="J988" s="12">
        <v>2011</v>
      </c>
      <c r="K988" s="15" t="s">
        <v>64</v>
      </c>
      <c r="L988" s="10" t="s">
        <v>84</v>
      </c>
    </row>
    <row r="989" spans="1:12" ht="15.75" customHeight="1" x14ac:dyDescent="0.25">
      <c r="A989" s="8" t="s">
        <v>202</v>
      </c>
      <c r="B989" s="10" t="s">
        <v>112</v>
      </c>
      <c r="C989" s="10" t="s">
        <v>21</v>
      </c>
      <c r="D989" s="11">
        <v>0.15</v>
      </c>
      <c r="E989" s="12">
        <v>0.05</v>
      </c>
      <c r="F989" s="9" t="s">
        <v>118</v>
      </c>
      <c r="G989" s="10" t="e">
        <f ca="1">CONCAT('BD-Artículos'!$B989,'BD-Artículos'!$D989)</f>
        <v>#NAME?</v>
      </c>
      <c r="H989" s="10" t="s">
        <v>3</v>
      </c>
      <c r="I989" s="9" t="s">
        <v>120</v>
      </c>
      <c r="J989" s="12">
        <v>2011</v>
      </c>
      <c r="K989" s="15" t="s">
        <v>49</v>
      </c>
      <c r="L989" s="10" t="s">
        <v>84</v>
      </c>
    </row>
    <row r="990" spans="1:12" ht="15.75" customHeight="1" x14ac:dyDescent="0.25">
      <c r="A990" s="8" t="s">
        <v>202</v>
      </c>
      <c r="B990" s="10" t="s">
        <v>112</v>
      </c>
      <c r="C990" s="10" t="s">
        <v>21</v>
      </c>
      <c r="D990" s="11">
        <v>0.15</v>
      </c>
      <c r="E990" s="12">
        <v>0.05</v>
      </c>
      <c r="F990" s="9" t="s">
        <v>118</v>
      </c>
      <c r="G990" s="10" t="e">
        <f ca="1">CONCAT('BD-Artículos'!$B990,'BD-Artículos'!$D990)</f>
        <v>#NAME?</v>
      </c>
      <c r="H990" s="10" t="s">
        <v>3</v>
      </c>
      <c r="I990" s="9" t="s">
        <v>120</v>
      </c>
      <c r="J990" s="12">
        <v>2011</v>
      </c>
      <c r="K990" s="15" t="s">
        <v>31</v>
      </c>
      <c r="L990" s="10" t="s">
        <v>84</v>
      </c>
    </row>
    <row r="991" spans="1:12" ht="15.75" customHeight="1" x14ac:dyDescent="0.25">
      <c r="A991" s="8" t="s">
        <v>202</v>
      </c>
      <c r="B991" s="10" t="s">
        <v>112</v>
      </c>
      <c r="C991" s="10" t="s">
        <v>21</v>
      </c>
      <c r="D991" s="11">
        <v>7.1106844375160835E-2</v>
      </c>
      <c r="E991" s="12">
        <v>0.05</v>
      </c>
      <c r="F991" s="9" t="s">
        <v>118</v>
      </c>
      <c r="G991" s="10" t="e">
        <f ca="1">CONCAT('BD-Artículos'!$B991,'BD-Artículos'!$D991)</f>
        <v>#NAME?</v>
      </c>
      <c r="H991" s="10" t="s">
        <v>3</v>
      </c>
      <c r="I991" s="9" t="s">
        <v>120</v>
      </c>
      <c r="J991" s="12">
        <v>2012</v>
      </c>
      <c r="K991" s="15" t="s">
        <v>107</v>
      </c>
      <c r="L991" s="10" t="s">
        <v>84</v>
      </c>
    </row>
    <row r="992" spans="1:12" ht="15.75" customHeight="1" x14ac:dyDescent="0.25">
      <c r="A992" s="8" t="s">
        <v>202</v>
      </c>
      <c r="B992" s="10" t="s">
        <v>112</v>
      </c>
      <c r="C992" s="10" t="s">
        <v>21</v>
      </c>
      <c r="D992" s="11">
        <v>7.0000000000000007E-2</v>
      </c>
      <c r="E992" s="12">
        <v>0.05</v>
      </c>
      <c r="F992" s="9" t="s">
        <v>118</v>
      </c>
      <c r="G992" s="10" t="e">
        <f ca="1">CONCAT('BD-Artículos'!$B992,'BD-Artículos'!$D992)</f>
        <v>#NAME?</v>
      </c>
      <c r="H992" s="10" t="s">
        <v>3</v>
      </c>
      <c r="I992" s="9" t="s">
        <v>120</v>
      </c>
      <c r="J992" s="12">
        <v>2012</v>
      </c>
      <c r="K992" s="12" t="s">
        <v>38</v>
      </c>
      <c r="L992" s="10" t="s">
        <v>84</v>
      </c>
    </row>
    <row r="993" spans="1:12" ht="15.75" customHeight="1" x14ac:dyDescent="0.25">
      <c r="A993" s="8" t="s">
        <v>202</v>
      </c>
      <c r="B993" s="10" t="s">
        <v>112</v>
      </c>
      <c r="C993" s="10" t="s">
        <v>21</v>
      </c>
      <c r="D993" s="11">
        <v>0.1</v>
      </c>
      <c r="E993" s="12">
        <v>0.05</v>
      </c>
      <c r="F993" s="9" t="s">
        <v>118</v>
      </c>
      <c r="G993" s="10" t="e">
        <f ca="1">CONCAT('BD-Artículos'!$B993,'BD-Artículos'!$D993)</f>
        <v>#NAME?</v>
      </c>
      <c r="H993" s="10" t="s">
        <v>3</v>
      </c>
      <c r="I993" s="9" t="s">
        <v>120</v>
      </c>
      <c r="J993" s="12">
        <v>2012</v>
      </c>
      <c r="K993" s="15" t="s">
        <v>79</v>
      </c>
      <c r="L993" s="10" t="s">
        <v>86</v>
      </c>
    </row>
    <row r="994" spans="1:12" ht="15.75" customHeight="1" x14ac:dyDescent="0.25">
      <c r="A994" s="8" t="s">
        <v>202</v>
      </c>
      <c r="B994" s="10" t="s">
        <v>112</v>
      </c>
      <c r="C994" s="10" t="s">
        <v>21</v>
      </c>
      <c r="D994" s="11">
        <v>7.0000000000000007E-2</v>
      </c>
      <c r="E994" s="12">
        <v>0.05</v>
      </c>
      <c r="F994" s="9" t="s">
        <v>118</v>
      </c>
      <c r="G994" s="10" t="e">
        <f ca="1">CONCAT('BD-Artículos'!$B994,'BD-Artículos'!$D994)</f>
        <v>#NAME?</v>
      </c>
      <c r="H994" s="10" t="s">
        <v>3</v>
      </c>
      <c r="I994" s="9" t="s">
        <v>120</v>
      </c>
      <c r="J994" s="12">
        <v>2012</v>
      </c>
      <c r="K994" s="15" t="s">
        <v>79</v>
      </c>
      <c r="L994" s="10" t="s">
        <v>86</v>
      </c>
    </row>
    <row r="995" spans="1:12" ht="15.75" customHeight="1" x14ac:dyDescent="0.25">
      <c r="A995" s="8" t="s">
        <v>202</v>
      </c>
      <c r="B995" s="10" t="s">
        <v>112</v>
      </c>
      <c r="C995" s="10" t="s">
        <v>21</v>
      </c>
      <c r="D995" s="11">
        <v>3</v>
      </c>
      <c r="E995" s="12">
        <v>0.05</v>
      </c>
      <c r="F995" s="10" t="s">
        <v>140</v>
      </c>
      <c r="G995" s="10" t="e">
        <f ca="1">CONCAT('BD-Artículos'!$B995,'BD-Artículos'!$D995)</f>
        <v>#NAME?</v>
      </c>
      <c r="H995" s="10" t="s">
        <v>3</v>
      </c>
      <c r="I995" s="10" t="s">
        <v>24</v>
      </c>
      <c r="J995" s="12">
        <v>2016</v>
      </c>
      <c r="K995" s="12" t="s">
        <v>103</v>
      </c>
      <c r="L995" s="10" t="s">
        <v>141</v>
      </c>
    </row>
    <row r="996" spans="1:12" ht="15.75" customHeight="1" x14ac:dyDescent="0.25">
      <c r="A996" s="8" t="s">
        <v>202</v>
      </c>
      <c r="B996" s="10" t="s">
        <v>112</v>
      </c>
      <c r="C996" s="10" t="s">
        <v>21</v>
      </c>
      <c r="D996" s="11">
        <v>0.3</v>
      </c>
      <c r="E996" s="12">
        <v>0.05</v>
      </c>
      <c r="F996" s="10" t="s">
        <v>140</v>
      </c>
      <c r="G996" s="10" t="e">
        <f ca="1">CONCAT('BD-Artículos'!$B996,'BD-Artículos'!$D996)</f>
        <v>#NAME?</v>
      </c>
      <c r="H996" s="10" t="s">
        <v>3</v>
      </c>
      <c r="I996" s="10" t="s">
        <v>24</v>
      </c>
      <c r="J996" s="12">
        <v>2017</v>
      </c>
      <c r="K996" s="12" t="s">
        <v>60</v>
      </c>
      <c r="L996" s="10" t="s">
        <v>141</v>
      </c>
    </row>
    <row r="997" spans="1:12" ht="15.75" customHeight="1" x14ac:dyDescent="0.25">
      <c r="A997" s="8" t="s">
        <v>202</v>
      </c>
      <c r="B997" s="10" t="s">
        <v>112</v>
      </c>
      <c r="C997" s="10" t="s">
        <v>21</v>
      </c>
      <c r="D997" s="11">
        <v>0.9</v>
      </c>
      <c r="E997" s="12">
        <v>0.05</v>
      </c>
      <c r="F997" s="10" t="s">
        <v>140</v>
      </c>
      <c r="G997" s="10" t="e">
        <f ca="1">CONCAT('BD-Artículos'!$B997,'BD-Artículos'!$D997)</f>
        <v>#NAME?</v>
      </c>
      <c r="H997" s="10" t="s">
        <v>3</v>
      </c>
      <c r="I997" s="10" t="s">
        <v>24</v>
      </c>
      <c r="J997" s="12">
        <v>2017</v>
      </c>
      <c r="K997" s="12" t="s">
        <v>124</v>
      </c>
      <c r="L997" s="10" t="s">
        <v>141</v>
      </c>
    </row>
    <row r="998" spans="1:12" ht="15.75" customHeight="1" x14ac:dyDescent="0.25">
      <c r="A998" s="8" t="s">
        <v>203</v>
      </c>
      <c r="B998" s="10" t="s">
        <v>82</v>
      </c>
      <c r="C998" s="10" t="s">
        <v>22</v>
      </c>
      <c r="D998" s="11">
        <v>0.5</v>
      </c>
      <c r="E998" s="12">
        <v>0.2</v>
      </c>
      <c r="F998" s="9" t="s">
        <v>118</v>
      </c>
      <c r="G998" s="10" t="e">
        <f ca="1">CONCAT('BD-Artículos'!$B998,'BD-Artículos'!$D998)</f>
        <v>#NAME?</v>
      </c>
      <c r="H998" s="10" t="s">
        <v>3</v>
      </c>
      <c r="I998" s="9" t="s">
        <v>120</v>
      </c>
      <c r="J998" s="12">
        <v>2012</v>
      </c>
      <c r="K998" s="15" t="s">
        <v>79</v>
      </c>
      <c r="L998" s="10" t="s">
        <v>86</v>
      </c>
    </row>
    <row r="999" spans="1:12" ht="15.75" customHeight="1" x14ac:dyDescent="0.25">
      <c r="A999" s="8" t="s">
        <v>203</v>
      </c>
      <c r="B999" s="10" t="s">
        <v>82</v>
      </c>
      <c r="C999" s="10" t="s">
        <v>22</v>
      </c>
      <c r="D999" s="11">
        <v>1.01</v>
      </c>
      <c r="E999" s="12" t="s">
        <v>24</v>
      </c>
      <c r="F999" s="10" t="s">
        <v>143</v>
      </c>
      <c r="G999" s="10" t="e">
        <f ca="1">CONCAT('BD-Artículos'!$B999,'BD-Artículos'!$D999)</f>
        <v>#NAME?</v>
      </c>
      <c r="H999" s="10" t="s">
        <v>3</v>
      </c>
      <c r="I999" s="10" t="s">
        <v>24</v>
      </c>
      <c r="J999" s="12">
        <v>2016</v>
      </c>
      <c r="K999" s="12" t="s">
        <v>103</v>
      </c>
      <c r="L999" s="10" t="s">
        <v>141</v>
      </c>
    </row>
    <row r="1000" spans="1:12" ht="15.75" customHeight="1" x14ac:dyDescent="0.25">
      <c r="A1000" s="8" t="s">
        <v>203</v>
      </c>
      <c r="B1000" s="10" t="s">
        <v>82</v>
      </c>
      <c r="C1000" s="10" t="s">
        <v>22</v>
      </c>
      <c r="D1000" s="11">
        <v>0.59</v>
      </c>
      <c r="E1000" s="12" t="s">
        <v>24</v>
      </c>
      <c r="F1000" s="10" t="s">
        <v>143</v>
      </c>
      <c r="G1000" s="10" t="e">
        <f ca="1">CONCAT('BD-Artículos'!$B1000,'BD-Artículos'!$D1000)</f>
        <v>#NAME?</v>
      </c>
      <c r="H1000" s="10" t="s">
        <v>3</v>
      </c>
      <c r="I1000" s="10" t="s">
        <v>24</v>
      </c>
      <c r="J1000" s="12">
        <v>2016</v>
      </c>
      <c r="K1000" s="12" t="s">
        <v>79</v>
      </c>
      <c r="L1000" s="10" t="s">
        <v>141</v>
      </c>
    </row>
    <row r="1001" spans="1:12" ht="15.75" customHeight="1" x14ac:dyDescent="0.25">
      <c r="A1001" s="8" t="s">
        <v>203</v>
      </c>
      <c r="B1001" s="10" t="s">
        <v>82</v>
      </c>
      <c r="C1001" s="10" t="s">
        <v>22</v>
      </c>
      <c r="D1001" s="11">
        <v>0.11</v>
      </c>
      <c r="E1001" s="12" t="s">
        <v>24</v>
      </c>
      <c r="F1001" s="10" t="s">
        <v>144</v>
      </c>
      <c r="G1001" s="10" t="e">
        <f ca="1">CONCAT('BD-Artículos'!$B1001,'BD-Artículos'!$D1001)</f>
        <v>#NAME?</v>
      </c>
      <c r="H1001" s="10" t="s">
        <v>3</v>
      </c>
      <c r="I1001" s="10" t="s">
        <v>24</v>
      </c>
      <c r="J1001" s="12">
        <v>2016</v>
      </c>
      <c r="K1001" s="12" t="s">
        <v>79</v>
      </c>
      <c r="L1001" s="10" t="s">
        <v>141</v>
      </c>
    </row>
    <row r="1002" spans="1:12" ht="15.75" customHeight="1" x14ac:dyDescent="0.25">
      <c r="A1002" s="8" t="s">
        <v>203</v>
      </c>
      <c r="B1002" s="10" t="s">
        <v>82</v>
      </c>
      <c r="C1002" s="10" t="s">
        <v>22</v>
      </c>
      <c r="D1002" s="11">
        <v>0.16</v>
      </c>
      <c r="E1002" s="12" t="s">
        <v>24</v>
      </c>
      <c r="F1002" s="10" t="s">
        <v>251</v>
      </c>
      <c r="G1002" s="10" t="e">
        <f ca="1">CONCAT('BD-Artículos'!$B1002,'BD-Artículos'!$D1002)</f>
        <v>#NAME?</v>
      </c>
      <c r="H1002" s="10" t="s">
        <v>3</v>
      </c>
      <c r="I1002" s="10" t="s">
        <v>24</v>
      </c>
      <c r="J1002" s="12">
        <v>2017</v>
      </c>
      <c r="K1002" s="12" t="s">
        <v>60</v>
      </c>
      <c r="L1002" s="10" t="s">
        <v>141</v>
      </c>
    </row>
    <row r="1003" spans="1:12" ht="15.75" customHeight="1" x14ac:dyDescent="0.25">
      <c r="A1003" s="8" t="s">
        <v>203</v>
      </c>
      <c r="B1003" s="10" t="s">
        <v>82</v>
      </c>
      <c r="C1003" s="10" t="s">
        <v>22</v>
      </c>
      <c r="D1003" s="11">
        <v>0.17</v>
      </c>
      <c r="E1003" s="12" t="s">
        <v>24</v>
      </c>
      <c r="F1003" s="10" t="s">
        <v>156</v>
      </c>
      <c r="G1003" s="10" t="e">
        <f ca="1">CONCAT('BD-Artículos'!$B1003,'BD-Artículos'!$D1003)</f>
        <v>#NAME?</v>
      </c>
      <c r="H1003" s="10" t="s">
        <v>3</v>
      </c>
      <c r="I1003" s="10" t="s">
        <v>24</v>
      </c>
      <c r="J1003" s="12">
        <v>2017</v>
      </c>
      <c r="K1003" s="12" t="s">
        <v>60</v>
      </c>
      <c r="L1003" s="10" t="s">
        <v>141</v>
      </c>
    </row>
    <row r="1004" spans="1:12" ht="15.75" customHeight="1" x14ac:dyDescent="0.25">
      <c r="A1004" s="8" t="s">
        <v>203</v>
      </c>
      <c r="B1004" s="10" t="s">
        <v>82</v>
      </c>
      <c r="C1004" s="10" t="s">
        <v>22</v>
      </c>
      <c r="D1004" s="11">
        <v>0.17</v>
      </c>
      <c r="E1004" s="12" t="s">
        <v>24</v>
      </c>
      <c r="F1004" s="10" t="s">
        <v>143</v>
      </c>
      <c r="G1004" s="10" t="e">
        <f ca="1">CONCAT('BD-Artículos'!$B1004,'BD-Artículos'!$D1004)</f>
        <v>#NAME?</v>
      </c>
      <c r="H1004" s="10" t="s">
        <v>3</v>
      </c>
      <c r="I1004" s="10" t="s">
        <v>24</v>
      </c>
      <c r="J1004" s="12">
        <v>2017</v>
      </c>
      <c r="K1004" s="12" t="s">
        <v>124</v>
      </c>
      <c r="L1004" s="10" t="s">
        <v>141</v>
      </c>
    </row>
    <row r="1005" spans="1:12" ht="15.75" customHeight="1" x14ac:dyDescent="0.25">
      <c r="A1005" s="8" t="s">
        <v>203</v>
      </c>
      <c r="B1005" s="10" t="s">
        <v>82</v>
      </c>
      <c r="C1005" s="10" t="s">
        <v>22</v>
      </c>
      <c r="D1005" s="11">
        <v>0.56000000000000005</v>
      </c>
      <c r="E1005" s="12" t="s">
        <v>24</v>
      </c>
      <c r="F1005" s="10" t="s">
        <v>156</v>
      </c>
      <c r="G1005" s="10" t="e">
        <f ca="1">CONCAT('BD-Artículos'!$B1005,'BD-Artículos'!$D1005)</f>
        <v>#NAME?</v>
      </c>
      <c r="H1005" s="10" t="s">
        <v>3</v>
      </c>
      <c r="I1005" s="10" t="s">
        <v>24</v>
      </c>
      <c r="J1005" s="12">
        <v>2017</v>
      </c>
      <c r="K1005" s="12" t="s">
        <v>124</v>
      </c>
      <c r="L1005" s="10" t="s">
        <v>141</v>
      </c>
    </row>
    <row r="1006" spans="1:12" ht="15.75" customHeight="1" x14ac:dyDescent="0.25">
      <c r="A1006" s="8" t="s">
        <v>204</v>
      </c>
      <c r="B1006" s="9" t="s">
        <v>115</v>
      </c>
      <c r="C1006" s="10" t="s">
        <v>21</v>
      </c>
      <c r="D1006" s="11">
        <v>8</v>
      </c>
      <c r="E1006" s="12" t="s">
        <v>24</v>
      </c>
      <c r="F1006" s="9" t="s">
        <v>169</v>
      </c>
      <c r="G1006" s="10" t="e">
        <f ca="1">CONCAT('BD-Artículos'!$B1006,'BD-Artículos'!$D1006)</f>
        <v>#NAME?</v>
      </c>
      <c r="H1006" s="9" t="s">
        <v>1</v>
      </c>
      <c r="I1006" s="10" t="s">
        <v>167</v>
      </c>
      <c r="J1006" s="12">
        <v>2007</v>
      </c>
      <c r="K1006" s="12" t="s">
        <v>31</v>
      </c>
      <c r="L1006" s="14" t="s">
        <v>168</v>
      </c>
    </row>
    <row r="1007" spans="1:12" ht="15.75" customHeight="1" x14ac:dyDescent="0.25">
      <c r="A1007" s="8" t="s">
        <v>204</v>
      </c>
      <c r="B1007" s="9" t="s">
        <v>115</v>
      </c>
      <c r="C1007" s="10" t="s">
        <v>21</v>
      </c>
      <c r="D1007" s="11">
        <v>1.1000000000000001</v>
      </c>
      <c r="E1007" s="12" t="s">
        <v>24</v>
      </c>
      <c r="F1007" s="9" t="s">
        <v>166</v>
      </c>
      <c r="G1007" s="10" t="e">
        <f ca="1">CONCAT('BD-Artículos'!$B1007,'BD-Artículos'!$D1007)</f>
        <v>#NAME?</v>
      </c>
      <c r="H1007" s="9" t="s">
        <v>1</v>
      </c>
      <c r="I1007" s="10" t="s">
        <v>167</v>
      </c>
      <c r="J1007" s="22">
        <v>2007</v>
      </c>
      <c r="K1007" s="12" t="s">
        <v>31</v>
      </c>
      <c r="L1007" s="14" t="s">
        <v>168</v>
      </c>
    </row>
    <row r="1008" spans="1:12" ht="15.75" customHeight="1" x14ac:dyDescent="0.25">
      <c r="A1008" s="8" t="s">
        <v>205</v>
      </c>
      <c r="B1008" s="10" t="s">
        <v>85</v>
      </c>
      <c r="C1008" s="10" t="s">
        <v>22</v>
      </c>
      <c r="D1008" s="30">
        <v>0.17</v>
      </c>
      <c r="E1008" s="12" t="s">
        <v>24</v>
      </c>
      <c r="F1008" s="31" t="s">
        <v>236</v>
      </c>
      <c r="G1008" s="10" t="e">
        <f ca="1">CONCAT('BD-Artículos'!$B1008,'BD-Artículos'!$D1008)</f>
        <v>#NAME?</v>
      </c>
      <c r="H1008" s="9" t="s">
        <v>1</v>
      </c>
      <c r="I1008" s="10" t="s">
        <v>167</v>
      </c>
      <c r="J1008" s="22">
        <v>2009</v>
      </c>
      <c r="K1008" s="12" t="s">
        <v>79</v>
      </c>
      <c r="L1008" s="14" t="s">
        <v>168</v>
      </c>
    </row>
    <row r="1009" spans="1:12" ht="15.75" customHeight="1" x14ac:dyDescent="0.25">
      <c r="A1009" s="8" t="s">
        <v>205</v>
      </c>
      <c r="B1009" s="10" t="s">
        <v>85</v>
      </c>
      <c r="C1009" s="10" t="s">
        <v>22</v>
      </c>
      <c r="D1009" s="30">
        <v>0.05</v>
      </c>
      <c r="E1009" s="12" t="s">
        <v>24</v>
      </c>
      <c r="F1009" s="31" t="s">
        <v>222</v>
      </c>
      <c r="G1009" s="10" t="e">
        <f ca="1">CONCAT('BD-Artículos'!$B1009,'BD-Artículos'!$D1009)</f>
        <v>#NAME?</v>
      </c>
      <c r="H1009" s="9" t="s">
        <v>1</v>
      </c>
      <c r="I1009" s="10" t="s">
        <v>167</v>
      </c>
      <c r="J1009" s="22">
        <v>2009</v>
      </c>
      <c r="K1009" s="12" t="s">
        <v>79</v>
      </c>
      <c r="L1009" s="14" t="s">
        <v>168</v>
      </c>
    </row>
    <row r="1010" spans="1:12" ht="15.75" customHeight="1" x14ac:dyDescent="0.25">
      <c r="A1010" s="8" t="s">
        <v>205</v>
      </c>
      <c r="B1010" s="10" t="s">
        <v>85</v>
      </c>
      <c r="C1010" s="10" t="s">
        <v>22</v>
      </c>
      <c r="D1010" s="11">
        <v>0.02</v>
      </c>
      <c r="E1010" s="12" t="s">
        <v>24</v>
      </c>
      <c r="F1010" s="9" t="s">
        <v>169</v>
      </c>
      <c r="G1010" s="10" t="e">
        <f ca="1">CONCAT('BD-Artículos'!$B1010,'BD-Artículos'!$D1010)</f>
        <v>#NAME?</v>
      </c>
      <c r="H1010" s="9" t="s">
        <v>1</v>
      </c>
      <c r="I1010" s="10" t="s">
        <v>167</v>
      </c>
      <c r="J1010" s="12">
        <v>2007</v>
      </c>
      <c r="K1010" s="12" t="s">
        <v>31</v>
      </c>
      <c r="L1010" s="14" t="s">
        <v>168</v>
      </c>
    </row>
    <row r="1011" spans="1:12" ht="15.75" customHeight="1" x14ac:dyDescent="0.25">
      <c r="A1011" s="8" t="s">
        <v>205</v>
      </c>
      <c r="B1011" s="10" t="s">
        <v>85</v>
      </c>
      <c r="C1011" s="10" t="s">
        <v>22</v>
      </c>
      <c r="D1011" s="11">
        <v>0.16</v>
      </c>
      <c r="E1011" s="12">
        <v>0.05</v>
      </c>
      <c r="F1011" s="9" t="s">
        <v>118</v>
      </c>
      <c r="G1011" s="10" t="e">
        <f ca="1">CONCAT('BD-Artículos'!$B1011,'BD-Artículos'!$D1011)</f>
        <v>#NAME?</v>
      </c>
      <c r="H1011" s="10" t="s">
        <v>3</v>
      </c>
      <c r="I1011" s="9" t="s">
        <v>120</v>
      </c>
      <c r="J1011" s="12">
        <v>2010</v>
      </c>
      <c r="K1011" s="15" t="s">
        <v>79</v>
      </c>
      <c r="L1011" s="10" t="s">
        <v>50</v>
      </c>
    </row>
    <row r="1012" spans="1:12" ht="15.75" customHeight="1" x14ac:dyDescent="0.25">
      <c r="A1012" s="8" t="s">
        <v>205</v>
      </c>
      <c r="B1012" s="10" t="s">
        <v>85</v>
      </c>
      <c r="C1012" s="10" t="s">
        <v>22</v>
      </c>
      <c r="D1012" s="11">
        <v>0.14000000000000001</v>
      </c>
      <c r="E1012" s="12">
        <v>0.05</v>
      </c>
      <c r="F1012" s="9" t="s">
        <v>83</v>
      </c>
      <c r="G1012" s="10" t="e">
        <f ca="1">CONCAT('BD-Artículos'!$B1012,'BD-Artículos'!$D1012)</f>
        <v>#NAME?</v>
      </c>
      <c r="H1012" s="10" t="s">
        <v>3</v>
      </c>
      <c r="I1012" s="9" t="s">
        <v>26</v>
      </c>
      <c r="J1012" s="12">
        <v>2012</v>
      </c>
      <c r="K1012" s="15" t="s">
        <v>64</v>
      </c>
      <c r="L1012" s="10" t="s">
        <v>153</v>
      </c>
    </row>
    <row r="1013" spans="1:12" ht="15.75" customHeight="1" x14ac:dyDescent="0.25">
      <c r="A1013" s="8" t="s">
        <v>205</v>
      </c>
      <c r="B1013" s="10" t="s">
        <v>85</v>
      </c>
      <c r="C1013" s="10" t="s">
        <v>22</v>
      </c>
      <c r="D1013" s="11">
        <v>0.14000000000000001</v>
      </c>
      <c r="E1013" s="12">
        <v>0.05</v>
      </c>
      <c r="F1013" s="9" t="s">
        <v>118</v>
      </c>
      <c r="G1013" s="10" t="e">
        <f ca="1">CONCAT('BD-Artículos'!$B1013,'BD-Artículos'!$D1013)</f>
        <v>#NAME?</v>
      </c>
      <c r="H1013" s="10" t="s">
        <v>3</v>
      </c>
      <c r="I1013" s="9" t="s">
        <v>120</v>
      </c>
      <c r="J1013" s="12">
        <v>2012</v>
      </c>
      <c r="K1013" s="15" t="s">
        <v>49</v>
      </c>
      <c r="L1013" s="10" t="s">
        <v>50</v>
      </c>
    </row>
    <row r="1014" spans="1:12" ht="15.75" customHeight="1" x14ac:dyDescent="0.25">
      <c r="A1014" s="8" t="s">
        <v>205</v>
      </c>
      <c r="B1014" s="10" t="s">
        <v>85</v>
      </c>
      <c r="C1014" s="10" t="s">
        <v>22</v>
      </c>
      <c r="D1014" s="11">
        <v>0.14000000000000001</v>
      </c>
      <c r="E1014" s="12">
        <v>0.05</v>
      </c>
      <c r="F1014" s="9" t="s">
        <v>118</v>
      </c>
      <c r="G1014" s="10" t="e">
        <f ca="1">CONCAT('BD-Artículos'!$B1014,'BD-Artículos'!$D1014)</f>
        <v>#NAME?</v>
      </c>
      <c r="H1014" s="10" t="s">
        <v>3</v>
      </c>
      <c r="I1014" s="9" t="s">
        <v>120</v>
      </c>
      <c r="J1014" s="12">
        <v>2012</v>
      </c>
      <c r="K1014" s="15" t="s">
        <v>103</v>
      </c>
      <c r="L1014" s="10" t="s">
        <v>84</v>
      </c>
    </row>
    <row r="1015" spans="1:12" ht="15.75" customHeight="1" x14ac:dyDescent="0.25">
      <c r="A1015" s="8" t="s">
        <v>205</v>
      </c>
      <c r="B1015" s="10" t="s">
        <v>85</v>
      </c>
      <c r="C1015" s="10" t="s">
        <v>22</v>
      </c>
      <c r="D1015" s="11">
        <v>0.11</v>
      </c>
      <c r="E1015" s="12">
        <v>0.05</v>
      </c>
      <c r="F1015" s="9" t="s">
        <v>83</v>
      </c>
      <c r="G1015" s="10" t="e">
        <f ca="1">CONCAT('BD-Artículos'!$B1015,'BD-Artículos'!$D1015)</f>
        <v>#NAME?</v>
      </c>
      <c r="H1015" s="10" t="s">
        <v>3</v>
      </c>
      <c r="I1015" s="9" t="s">
        <v>26</v>
      </c>
      <c r="J1015" s="12">
        <v>2012</v>
      </c>
      <c r="K1015" s="15" t="s">
        <v>79</v>
      </c>
      <c r="L1015" s="10" t="s">
        <v>86</v>
      </c>
    </row>
    <row r="1016" spans="1:12" ht="15.75" customHeight="1" x14ac:dyDescent="0.25">
      <c r="A1016" s="8" t="s">
        <v>205</v>
      </c>
      <c r="B1016" s="10" t="s">
        <v>85</v>
      </c>
      <c r="C1016" s="10" t="s">
        <v>22</v>
      </c>
      <c r="D1016" s="27">
        <v>8.1700000000000009E-2</v>
      </c>
      <c r="E1016" s="12" t="s">
        <v>24</v>
      </c>
      <c r="F1016" s="10" t="s">
        <v>92</v>
      </c>
      <c r="G1016" s="10" t="e">
        <f ca="1">CONCAT('BD-Artículos'!$B1016,'BD-Artículos'!$D1016)</f>
        <v>#NAME?</v>
      </c>
      <c r="H1016" s="10" t="s">
        <v>3</v>
      </c>
      <c r="I1016" s="10" t="s">
        <v>26</v>
      </c>
      <c r="J1016" s="12">
        <v>2009</v>
      </c>
      <c r="K1016" s="12" t="s">
        <v>27</v>
      </c>
      <c r="L1016" s="14" t="s">
        <v>28</v>
      </c>
    </row>
    <row r="1017" spans="1:12" ht="15.75" customHeight="1" x14ac:dyDescent="0.25">
      <c r="A1017" s="8" t="s">
        <v>205</v>
      </c>
      <c r="B1017" s="10" t="s">
        <v>85</v>
      </c>
      <c r="C1017" s="10" t="s">
        <v>22</v>
      </c>
      <c r="D1017" s="11">
        <v>0.08</v>
      </c>
      <c r="E1017" s="12">
        <v>0.01</v>
      </c>
      <c r="F1017" s="9" t="s">
        <v>83</v>
      </c>
      <c r="G1017" s="10" t="e">
        <f ca="1">CONCAT('BD-Artículos'!$B1017,'BD-Artículos'!$D1017)</f>
        <v>#NAME?</v>
      </c>
      <c r="H1017" s="10" t="s">
        <v>3</v>
      </c>
      <c r="I1017" s="9" t="s">
        <v>26</v>
      </c>
      <c r="J1017" s="12">
        <v>2012</v>
      </c>
      <c r="K1017" s="15" t="s">
        <v>79</v>
      </c>
      <c r="L1017" s="10" t="s">
        <v>86</v>
      </c>
    </row>
    <row r="1018" spans="1:12" ht="15.75" customHeight="1" x14ac:dyDescent="0.25">
      <c r="A1018" s="8" t="s">
        <v>205</v>
      </c>
      <c r="B1018" s="10" t="s">
        <v>85</v>
      </c>
      <c r="C1018" s="10" t="s">
        <v>22</v>
      </c>
      <c r="D1018" s="11">
        <v>0.06</v>
      </c>
      <c r="E1018" s="12">
        <v>0.01</v>
      </c>
      <c r="F1018" s="9" t="s">
        <v>78</v>
      </c>
      <c r="G1018" s="10" t="e">
        <f ca="1">CONCAT('BD-Artículos'!$B1018,'BD-Artículos'!$D1018)</f>
        <v>#NAME?</v>
      </c>
      <c r="H1018" s="10" t="s">
        <v>3</v>
      </c>
      <c r="I1018" s="9" t="s">
        <v>26</v>
      </c>
      <c r="J1018" s="12">
        <v>2012</v>
      </c>
      <c r="K1018" s="15" t="s">
        <v>79</v>
      </c>
      <c r="L1018" s="10" t="s">
        <v>80</v>
      </c>
    </row>
    <row r="1019" spans="1:12" ht="15.75" customHeight="1" x14ac:dyDescent="0.25">
      <c r="A1019" s="8" t="s">
        <v>205</v>
      </c>
      <c r="B1019" s="10" t="s">
        <v>85</v>
      </c>
      <c r="C1019" s="10" t="s">
        <v>22</v>
      </c>
      <c r="D1019" s="11">
        <v>0.06</v>
      </c>
      <c r="E1019" s="12">
        <v>0.05</v>
      </c>
      <c r="F1019" s="9" t="s">
        <v>118</v>
      </c>
      <c r="G1019" s="10" t="e">
        <f ca="1">CONCAT('BD-Artículos'!$B1019,'BD-Artículos'!$D1019)</f>
        <v>#NAME?</v>
      </c>
      <c r="H1019" s="10" t="s">
        <v>3</v>
      </c>
      <c r="I1019" s="9" t="s">
        <v>120</v>
      </c>
      <c r="J1019" s="12">
        <v>2012</v>
      </c>
      <c r="K1019" s="15" t="s">
        <v>79</v>
      </c>
      <c r="L1019" s="10" t="s">
        <v>86</v>
      </c>
    </row>
    <row r="1020" spans="1:12" ht="15.75" customHeight="1" x14ac:dyDescent="0.25">
      <c r="A1020" s="8" t="s">
        <v>205</v>
      </c>
      <c r="B1020" s="10" t="s">
        <v>85</v>
      </c>
      <c r="C1020" s="10" t="s">
        <v>22</v>
      </c>
      <c r="D1020" s="11">
        <v>0.05</v>
      </c>
      <c r="E1020" s="12">
        <v>0.05</v>
      </c>
      <c r="F1020" s="9" t="s">
        <v>78</v>
      </c>
      <c r="G1020" s="10" t="e">
        <f ca="1">CONCAT('BD-Artículos'!$B1020,'BD-Artículos'!$D1020)</f>
        <v>#NAME?</v>
      </c>
      <c r="H1020" s="10" t="s">
        <v>3</v>
      </c>
      <c r="I1020" s="9" t="s">
        <v>26</v>
      </c>
      <c r="J1020" s="12">
        <v>2012</v>
      </c>
      <c r="K1020" s="15" t="s">
        <v>64</v>
      </c>
      <c r="L1020" s="10" t="s">
        <v>84</v>
      </c>
    </row>
    <row r="1021" spans="1:12" ht="15.75" customHeight="1" x14ac:dyDescent="0.25">
      <c r="A1021" s="8" t="s">
        <v>205</v>
      </c>
      <c r="B1021" s="10" t="s">
        <v>85</v>
      </c>
      <c r="C1021" s="10" t="s">
        <v>22</v>
      </c>
      <c r="D1021" s="11">
        <v>0.05</v>
      </c>
      <c r="E1021" s="12">
        <v>0.05</v>
      </c>
      <c r="F1021" s="9" t="s">
        <v>118</v>
      </c>
      <c r="G1021" s="10" t="e">
        <f ca="1">CONCAT('BD-Artículos'!$B1021,'BD-Artículos'!$D1021)</f>
        <v>#NAME?</v>
      </c>
      <c r="H1021" s="10" t="s">
        <v>3</v>
      </c>
      <c r="I1021" s="9" t="s">
        <v>120</v>
      </c>
      <c r="J1021" s="12">
        <v>2011</v>
      </c>
      <c r="K1021" s="15" t="s">
        <v>49</v>
      </c>
      <c r="L1021" s="10" t="s">
        <v>84</v>
      </c>
    </row>
    <row r="1022" spans="1:12" ht="15.75" customHeight="1" x14ac:dyDescent="0.25">
      <c r="A1022" s="8" t="s">
        <v>205</v>
      </c>
      <c r="B1022" s="10" t="s">
        <v>85</v>
      </c>
      <c r="C1022" s="10" t="s">
        <v>22</v>
      </c>
      <c r="D1022" s="11">
        <v>0.05</v>
      </c>
      <c r="E1022" s="12">
        <v>0.05</v>
      </c>
      <c r="F1022" s="9" t="s">
        <v>118</v>
      </c>
      <c r="G1022" s="10" t="e">
        <f ca="1">CONCAT('BD-Artículos'!$B1022,'BD-Artículos'!$D1022)</f>
        <v>#NAME?</v>
      </c>
      <c r="H1022" s="10" t="s">
        <v>3</v>
      </c>
      <c r="I1022" s="9" t="s">
        <v>120</v>
      </c>
      <c r="J1022" s="12">
        <v>2012</v>
      </c>
      <c r="K1022" s="15" t="s">
        <v>27</v>
      </c>
      <c r="L1022" s="10" t="s">
        <v>86</v>
      </c>
    </row>
    <row r="1023" spans="1:12" ht="15.75" customHeight="1" x14ac:dyDescent="0.25">
      <c r="A1023" s="8" t="s">
        <v>205</v>
      </c>
      <c r="B1023" s="10" t="s">
        <v>85</v>
      </c>
      <c r="C1023" s="10" t="s">
        <v>22</v>
      </c>
      <c r="D1023" s="11">
        <v>0.05</v>
      </c>
      <c r="E1023" s="12">
        <v>0.05</v>
      </c>
      <c r="F1023" s="10" t="s">
        <v>140</v>
      </c>
      <c r="G1023" s="10" t="e">
        <f ca="1">CONCAT('BD-Artículos'!$B1023,'BD-Artículos'!$D1023)</f>
        <v>#NAME?</v>
      </c>
      <c r="H1023" s="10" t="s">
        <v>3</v>
      </c>
      <c r="I1023" s="10" t="s">
        <v>24</v>
      </c>
      <c r="J1023" s="12">
        <v>2016</v>
      </c>
      <c r="K1023" s="12" t="s">
        <v>103</v>
      </c>
      <c r="L1023" s="10" t="s">
        <v>141</v>
      </c>
    </row>
    <row r="1024" spans="1:12" ht="15.75" customHeight="1" x14ac:dyDescent="0.25">
      <c r="A1024" s="8" t="s">
        <v>205</v>
      </c>
      <c r="B1024" s="10" t="s">
        <v>85</v>
      </c>
      <c r="C1024" s="10" t="s">
        <v>22</v>
      </c>
      <c r="D1024" s="11">
        <v>0.05</v>
      </c>
      <c r="E1024" s="12">
        <v>0.05</v>
      </c>
      <c r="F1024" s="10" t="s">
        <v>140</v>
      </c>
      <c r="G1024" s="10" t="e">
        <f ca="1">CONCAT('BD-Artículos'!$B1024,'BD-Artículos'!$D1024)</f>
        <v>#NAME?</v>
      </c>
      <c r="H1024" s="10" t="s">
        <v>3</v>
      </c>
      <c r="I1024" s="10" t="s">
        <v>24</v>
      </c>
      <c r="J1024" s="12">
        <v>2017</v>
      </c>
      <c r="K1024" s="12" t="s">
        <v>60</v>
      </c>
      <c r="L1024" s="10" t="s">
        <v>141</v>
      </c>
    </row>
    <row r="1025" spans="1:12" ht="15.75" customHeight="1" x14ac:dyDescent="0.25">
      <c r="A1025" s="8" t="s">
        <v>205</v>
      </c>
      <c r="B1025" s="10" t="s">
        <v>85</v>
      </c>
      <c r="C1025" s="10" t="s">
        <v>22</v>
      </c>
      <c r="D1025" s="27">
        <v>4.0500000000000001E-2</v>
      </c>
      <c r="E1025" s="12" t="s">
        <v>24</v>
      </c>
      <c r="F1025" s="10" t="s">
        <v>92</v>
      </c>
      <c r="G1025" s="10" t="e">
        <f ca="1">CONCAT('BD-Artículos'!$B1025,'BD-Artículos'!$D1025)</f>
        <v>#NAME?</v>
      </c>
      <c r="H1025" s="10" t="s">
        <v>3</v>
      </c>
      <c r="I1025" s="10" t="s">
        <v>26</v>
      </c>
      <c r="J1025" s="12">
        <v>2009</v>
      </c>
      <c r="K1025" s="12" t="s">
        <v>31</v>
      </c>
      <c r="L1025" s="14" t="s">
        <v>28</v>
      </c>
    </row>
    <row r="1026" spans="1:12" ht="15.75" customHeight="1" x14ac:dyDescent="0.25">
      <c r="A1026" s="8" t="s">
        <v>205</v>
      </c>
      <c r="B1026" s="10" t="s">
        <v>85</v>
      </c>
      <c r="C1026" s="10" t="s">
        <v>22</v>
      </c>
      <c r="D1026" s="11">
        <v>0.04</v>
      </c>
      <c r="E1026" s="12">
        <v>0.05</v>
      </c>
      <c r="F1026" s="9" t="s">
        <v>78</v>
      </c>
      <c r="G1026" s="10" t="e">
        <f ca="1">CONCAT('BD-Artículos'!$B1026,'BD-Artículos'!$D1026)</f>
        <v>#NAME?</v>
      </c>
      <c r="H1026" s="10" t="s">
        <v>3</v>
      </c>
      <c r="I1026" s="9" t="s">
        <v>26</v>
      </c>
      <c r="J1026" s="12">
        <v>2012</v>
      </c>
      <c r="K1026" s="15" t="s">
        <v>79</v>
      </c>
      <c r="L1026" s="10" t="s">
        <v>80</v>
      </c>
    </row>
    <row r="1027" spans="1:12" ht="15.75" customHeight="1" x14ac:dyDescent="0.25">
      <c r="A1027" s="8" t="s">
        <v>205</v>
      </c>
      <c r="B1027" s="10" t="s">
        <v>85</v>
      </c>
      <c r="C1027" s="10" t="s">
        <v>22</v>
      </c>
      <c r="D1027" s="11">
        <v>0.04</v>
      </c>
      <c r="E1027" s="12">
        <v>0.01</v>
      </c>
      <c r="F1027" s="9" t="s">
        <v>118</v>
      </c>
      <c r="G1027" s="10" t="e">
        <f ca="1">CONCAT('BD-Artículos'!$B1027,'BD-Artículos'!$D1027)</f>
        <v>#NAME?</v>
      </c>
      <c r="H1027" s="10" t="s">
        <v>3</v>
      </c>
      <c r="I1027" s="9" t="s">
        <v>120</v>
      </c>
      <c r="J1027" s="12">
        <v>2012</v>
      </c>
      <c r="K1027" s="15" t="s">
        <v>79</v>
      </c>
      <c r="L1027" s="10" t="s">
        <v>86</v>
      </c>
    </row>
    <row r="1028" spans="1:12" ht="15.75" customHeight="1" x14ac:dyDescent="0.25">
      <c r="A1028" s="8" t="s">
        <v>205</v>
      </c>
      <c r="B1028" s="10" t="s">
        <v>85</v>
      </c>
      <c r="C1028" s="10" t="s">
        <v>22</v>
      </c>
      <c r="D1028" s="11">
        <v>0.03</v>
      </c>
      <c r="E1028" s="12">
        <v>0.01</v>
      </c>
      <c r="F1028" s="9" t="s">
        <v>83</v>
      </c>
      <c r="G1028" s="10" t="e">
        <f ca="1">CONCAT('BD-Artículos'!$B1028,'BD-Artículos'!$D1028)</f>
        <v>#NAME?</v>
      </c>
      <c r="H1028" s="10" t="s">
        <v>3</v>
      </c>
      <c r="I1028" s="9" t="s">
        <v>26</v>
      </c>
      <c r="J1028" s="12">
        <v>2012</v>
      </c>
      <c r="K1028" s="15" t="s">
        <v>79</v>
      </c>
      <c r="L1028" s="10" t="s">
        <v>86</v>
      </c>
    </row>
    <row r="1029" spans="1:12" ht="15.75" customHeight="1" x14ac:dyDescent="0.25">
      <c r="A1029" s="8" t="s">
        <v>205</v>
      </c>
      <c r="B1029" s="10" t="s">
        <v>85</v>
      </c>
      <c r="C1029" s="10" t="s">
        <v>22</v>
      </c>
      <c r="D1029" s="11">
        <v>0.03</v>
      </c>
      <c r="E1029" s="12">
        <v>0.01</v>
      </c>
      <c r="F1029" s="9" t="s">
        <v>118</v>
      </c>
      <c r="G1029" s="10" t="e">
        <f ca="1">CONCAT('BD-Artículos'!$B1029,'BD-Artículos'!$D1029)</f>
        <v>#NAME?</v>
      </c>
      <c r="H1029" s="10" t="s">
        <v>3</v>
      </c>
      <c r="I1029" s="9" t="s">
        <v>120</v>
      </c>
      <c r="J1029" s="12">
        <v>2012</v>
      </c>
      <c r="K1029" s="15" t="s">
        <v>79</v>
      </c>
      <c r="L1029" s="10" t="s">
        <v>86</v>
      </c>
    </row>
    <row r="1030" spans="1:12" ht="15.75" customHeight="1" x14ac:dyDescent="0.25">
      <c r="A1030" s="8" t="s">
        <v>205</v>
      </c>
      <c r="B1030" s="10" t="s">
        <v>85</v>
      </c>
      <c r="C1030" s="10" t="s">
        <v>22</v>
      </c>
      <c r="D1030" s="27">
        <v>2.18E-2</v>
      </c>
      <c r="E1030" s="12" t="s">
        <v>24</v>
      </c>
      <c r="F1030" s="10" t="s">
        <v>34</v>
      </c>
      <c r="G1030" s="10" t="e">
        <f ca="1">CONCAT('BD-Artículos'!$B1030,'BD-Artículos'!$D1030)</f>
        <v>#NAME?</v>
      </c>
      <c r="H1030" s="10" t="s">
        <v>3</v>
      </c>
      <c r="I1030" s="10" t="s">
        <v>26</v>
      </c>
      <c r="J1030" s="12">
        <v>2009</v>
      </c>
      <c r="K1030" s="12" t="s">
        <v>27</v>
      </c>
      <c r="L1030" s="14" t="s">
        <v>28</v>
      </c>
    </row>
    <row r="1031" spans="1:12" ht="15.75" customHeight="1" x14ac:dyDescent="0.25">
      <c r="A1031" s="8" t="s">
        <v>205</v>
      </c>
      <c r="B1031" s="10" t="s">
        <v>85</v>
      </c>
      <c r="C1031" s="10" t="s">
        <v>22</v>
      </c>
      <c r="D1031" s="11">
        <v>0.02</v>
      </c>
      <c r="E1031" s="12">
        <v>0.01</v>
      </c>
      <c r="F1031" s="9" t="s">
        <v>53</v>
      </c>
      <c r="G1031" s="10" t="e">
        <f ca="1">CONCAT('BD-Artículos'!$B1031,'BD-Artículos'!$D1031)</f>
        <v>#NAME?</v>
      </c>
      <c r="H1031" s="10" t="s">
        <v>3</v>
      </c>
      <c r="I1031" s="9" t="s">
        <v>48</v>
      </c>
      <c r="J1031" s="12">
        <v>2012</v>
      </c>
      <c r="K1031" s="15" t="s">
        <v>79</v>
      </c>
      <c r="L1031" s="10" t="s">
        <v>86</v>
      </c>
    </row>
    <row r="1032" spans="1:12" ht="15.75" customHeight="1" x14ac:dyDescent="0.25">
      <c r="A1032" s="8" t="s">
        <v>205</v>
      </c>
      <c r="B1032" s="10" t="s">
        <v>85</v>
      </c>
      <c r="C1032" s="10" t="s">
        <v>22</v>
      </c>
      <c r="D1032" s="27">
        <v>1.9E-2</v>
      </c>
      <c r="E1032" s="12" t="s">
        <v>24</v>
      </c>
      <c r="F1032" s="10" t="s">
        <v>34</v>
      </c>
      <c r="G1032" s="10" t="e">
        <f ca="1">CONCAT('BD-Artículos'!$B1032,'BD-Artículos'!$D1032)</f>
        <v>#NAME?</v>
      </c>
      <c r="H1032" s="10" t="s">
        <v>3</v>
      </c>
      <c r="I1032" s="10" t="s">
        <v>26</v>
      </c>
      <c r="J1032" s="12">
        <v>2009</v>
      </c>
      <c r="K1032" s="12" t="s">
        <v>31</v>
      </c>
      <c r="L1032" s="14" t="s">
        <v>28</v>
      </c>
    </row>
    <row r="1033" spans="1:12" ht="15.75" customHeight="1" x14ac:dyDescent="0.25">
      <c r="A1033" s="8" t="s">
        <v>205</v>
      </c>
      <c r="B1033" s="10" t="s">
        <v>85</v>
      </c>
      <c r="C1033" s="10" t="s">
        <v>22</v>
      </c>
      <c r="D1033" s="27">
        <v>1.4500000000000001E-2</v>
      </c>
      <c r="E1033" s="12" t="s">
        <v>24</v>
      </c>
      <c r="F1033" s="10" t="s">
        <v>90</v>
      </c>
      <c r="G1033" s="10" t="e">
        <f ca="1">CONCAT('BD-Artículos'!$B1033,'BD-Artículos'!$D1033)</f>
        <v>#NAME?</v>
      </c>
      <c r="H1033" s="10" t="s">
        <v>3</v>
      </c>
      <c r="I1033" s="10" t="s">
        <v>26</v>
      </c>
      <c r="J1033" s="12">
        <v>2009</v>
      </c>
      <c r="K1033" s="12" t="s">
        <v>27</v>
      </c>
      <c r="L1033" s="14" t="s">
        <v>28</v>
      </c>
    </row>
    <row r="1034" spans="1:12" ht="15.75" customHeight="1" x14ac:dyDescent="0.25">
      <c r="A1034" s="8" t="s">
        <v>205</v>
      </c>
      <c r="B1034" s="10" t="s">
        <v>85</v>
      </c>
      <c r="C1034" s="10" t="s">
        <v>22</v>
      </c>
      <c r="D1034" s="11">
        <v>0.01</v>
      </c>
      <c r="E1034" s="12">
        <v>0.05</v>
      </c>
      <c r="F1034" s="9" t="s">
        <v>83</v>
      </c>
      <c r="G1034" s="10" t="e">
        <f ca="1">CONCAT('BD-Artículos'!$B1034,'BD-Artículos'!$D1034)</f>
        <v>#NAME?</v>
      </c>
      <c r="H1034" s="10" t="s">
        <v>3</v>
      </c>
      <c r="I1034" s="9" t="s">
        <v>26</v>
      </c>
      <c r="J1034" s="12">
        <v>2012</v>
      </c>
      <c r="K1034" s="15" t="s">
        <v>27</v>
      </c>
      <c r="L1034" s="10" t="s">
        <v>86</v>
      </c>
    </row>
    <row r="1035" spans="1:12" ht="15.75" customHeight="1" x14ac:dyDescent="0.25">
      <c r="A1035" s="8" t="s">
        <v>206</v>
      </c>
      <c r="B1035" s="10" t="s">
        <v>88</v>
      </c>
      <c r="C1035" s="10" t="s">
        <v>22</v>
      </c>
      <c r="D1035" s="11">
        <v>0.6</v>
      </c>
      <c r="E1035" s="12">
        <v>0.1</v>
      </c>
      <c r="F1035" s="9" t="s">
        <v>53</v>
      </c>
      <c r="G1035" s="10" t="e">
        <f ca="1">CONCAT('BD-Artículos'!$B1035,'BD-Artículos'!$D1035)</f>
        <v>#NAME?</v>
      </c>
      <c r="H1035" s="10" t="s">
        <v>3</v>
      </c>
      <c r="I1035" s="9" t="s">
        <v>48</v>
      </c>
      <c r="J1035" s="12">
        <v>2012</v>
      </c>
      <c r="K1035" s="15" t="s">
        <v>103</v>
      </c>
      <c r="L1035" s="10" t="s">
        <v>84</v>
      </c>
    </row>
    <row r="1036" spans="1:12" ht="15.75" customHeight="1" x14ac:dyDescent="0.25">
      <c r="A1036" s="8" t="s">
        <v>206</v>
      </c>
      <c r="B1036" s="10" t="s">
        <v>88</v>
      </c>
      <c r="C1036" s="10" t="s">
        <v>22</v>
      </c>
      <c r="D1036" s="11">
        <v>0.3</v>
      </c>
      <c r="E1036" s="12">
        <v>0.1</v>
      </c>
      <c r="F1036" s="9" t="s">
        <v>53</v>
      </c>
      <c r="G1036" s="10" t="e">
        <f ca="1">CONCAT('BD-Artículos'!$B1036,'BD-Artículos'!$D1036)</f>
        <v>#NAME?</v>
      </c>
      <c r="H1036" s="10" t="s">
        <v>3</v>
      </c>
      <c r="I1036" s="9" t="s">
        <v>48</v>
      </c>
      <c r="J1036" s="12">
        <v>2012</v>
      </c>
      <c r="K1036" s="15" t="s">
        <v>60</v>
      </c>
      <c r="L1036" s="10" t="s">
        <v>86</v>
      </c>
    </row>
    <row r="1037" spans="1:12" ht="15.75" customHeight="1" x14ac:dyDescent="0.25">
      <c r="A1037" s="8" t="s">
        <v>206</v>
      </c>
      <c r="B1037" s="10" t="s">
        <v>88</v>
      </c>
      <c r="C1037" s="10" t="s">
        <v>22</v>
      </c>
      <c r="D1037" s="11">
        <v>0.16</v>
      </c>
      <c r="E1037" s="12">
        <v>0.1</v>
      </c>
      <c r="F1037" s="9" t="s">
        <v>53</v>
      </c>
      <c r="G1037" s="10" t="e">
        <f ca="1">CONCAT('BD-Artículos'!$B1037,'BD-Artículos'!$D1037)</f>
        <v>#NAME?</v>
      </c>
      <c r="H1037" s="10" t="s">
        <v>3</v>
      </c>
      <c r="I1037" s="9" t="s">
        <v>48</v>
      </c>
      <c r="J1037" s="12">
        <v>2012</v>
      </c>
      <c r="K1037" s="15" t="s">
        <v>27</v>
      </c>
      <c r="L1037" s="10" t="s">
        <v>86</v>
      </c>
    </row>
    <row r="1038" spans="1:12" ht="15.75" customHeight="1" x14ac:dyDescent="0.25">
      <c r="A1038" s="8" t="s">
        <v>206</v>
      </c>
      <c r="B1038" s="10" t="s">
        <v>88</v>
      </c>
      <c r="C1038" s="10" t="s">
        <v>22</v>
      </c>
      <c r="D1038" s="11">
        <v>0.17</v>
      </c>
      <c r="E1038" s="12">
        <v>0.1</v>
      </c>
      <c r="F1038" s="9" t="s">
        <v>244</v>
      </c>
      <c r="G1038" s="10" t="e">
        <f ca="1">CONCAT('BD-Artículos'!$B1038,'BD-Artículos'!$D1038)</f>
        <v>#NAME?</v>
      </c>
      <c r="H1038" s="10" t="s">
        <v>3</v>
      </c>
      <c r="I1038" s="16" t="s">
        <v>56</v>
      </c>
      <c r="J1038" s="12">
        <v>2012</v>
      </c>
      <c r="K1038" s="15" t="s">
        <v>69</v>
      </c>
      <c r="L1038" s="10" t="s">
        <v>50</v>
      </c>
    </row>
    <row r="1039" spans="1:12" ht="15.75" customHeight="1" x14ac:dyDescent="0.25">
      <c r="A1039" s="8" t="s">
        <v>206</v>
      </c>
      <c r="B1039" s="10" t="s">
        <v>88</v>
      </c>
      <c r="C1039" s="10" t="s">
        <v>22</v>
      </c>
      <c r="D1039" s="11">
        <v>1.43</v>
      </c>
      <c r="E1039" s="12" t="s">
        <v>24</v>
      </c>
      <c r="F1039" s="9" t="s">
        <v>113</v>
      </c>
      <c r="G1039" s="10" t="e">
        <f ca="1">CONCAT('BD-Artículos'!$B1039,'BD-Artículos'!$D1039)</f>
        <v>#NAME?</v>
      </c>
      <c r="H1039" s="10" t="s">
        <v>3</v>
      </c>
      <c r="I1039" s="16" t="s">
        <v>56</v>
      </c>
      <c r="J1039" s="12">
        <v>2012</v>
      </c>
      <c r="K1039" s="12" t="s">
        <v>113</v>
      </c>
      <c r="L1039" s="14" t="s">
        <v>154</v>
      </c>
    </row>
    <row r="1040" spans="1:12" ht="15.75" customHeight="1" x14ac:dyDescent="0.25">
      <c r="A1040" s="8" t="s">
        <v>206</v>
      </c>
      <c r="B1040" s="10" t="s">
        <v>88</v>
      </c>
      <c r="C1040" s="10" t="s">
        <v>22</v>
      </c>
      <c r="D1040" s="11">
        <v>0.08</v>
      </c>
      <c r="E1040" s="12" t="s">
        <v>24</v>
      </c>
      <c r="F1040" s="9" t="s">
        <v>113</v>
      </c>
      <c r="G1040" s="10" t="e">
        <f ca="1">CONCAT('BD-Artículos'!$B1040,'BD-Artículos'!$D1040)</f>
        <v>#NAME?</v>
      </c>
      <c r="H1040" s="10" t="s">
        <v>3</v>
      </c>
      <c r="I1040" s="16" t="s">
        <v>56</v>
      </c>
      <c r="J1040" s="12">
        <v>2012</v>
      </c>
      <c r="K1040" s="12" t="s">
        <v>113</v>
      </c>
      <c r="L1040" s="14" t="s">
        <v>154</v>
      </c>
    </row>
    <row r="1041" spans="1:12" ht="15.75" customHeight="1" x14ac:dyDescent="0.25">
      <c r="A1041" s="8" t="s">
        <v>206</v>
      </c>
      <c r="B1041" s="10" t="s">
        <v>88</v>
      </c>
      <c r="C1041" s="10" t="s">
        <v>22</v>
      </c>
      <c r="D1041" s="11">
        <v>0.04</v>
      </c>
      <c r="E1041" s="12">
        <v>0.02</v>
      </c>
      <c r="F1041" s="9" t="s">
        <v>78</v>
      </c>
      <c r="G1041" s="10" t="e">
        <f ca="1">CONCAT('BD-Artículos'!$B1041,'BD-Artículos'!$D1041)</f>
        <v>#NAME?</v>
      </c>
      <c r="H1041" s="10" t="s">
        <v>3</v>
      </c>
      <c r="I1041" s="9" t="s">
        <v>26</v>
      </c>
      <c r="J1041" s="12">
        <v>2012</v>
      </c>
      <c r="K1041" s="15" t="s">
        <v>79</v>
      </c>
      <c r="L1041" s="10" t="s">
        <v>80</v>
      </c>
    </row>
    <row r="1042" spans="1:12" ht="15.75" customHeight="1" x14ac:dyDescent="0.25">
      <c r="A1042" s="8" t="s">
        <v>206</v>
      </c>
      <c r="B1042" s="10" t="s">
        <v>88</v>
      </c>
      <c r="C1042" s="10" t="s">
        <v>22</v>
      </c>
      <c r="D1042" s="11">
        <v>0.04</v>
      </c>
      <c r="E1042" s="12">
        <v>0.02</v>
      </c>
      <c r="F1042" s="9" t="s">
        <v>83</v>
      </c>
      <c r="G1042" s="10" t="e">
        <f ca="1">CONCAT('BD-Artículos'!$B1042,'BD-Artículos'!$D1042)</f>
        <v>#NAME?</v>
      </c>
      <c r="H1042" s="10" t="s">
        <v>3</v>
      </c>
      <c r="I1042" s="9" t="s">
        <v>26</v>
      </c>
      <c r="J1042" s="12">
        <v>2012</v>
      </c>
      <c r="K1042" s="15" t="s">
        <v>79</v>
      </c>
      <c r="L1042" s="10" t="s">
        <v>86</v>
      </c>
    </row>
    <row r="1043" spans="1:12" ht="15.75" customHeight="1" x14ac:dyDescent="0.25">
      <c r="A1043" s="8" t="s">
        <v>206</v>
      </c>
      <c r="B1043" s="10" t="s">
        <v>88</v>
      </c>
      <c r="C1043" s="10" t="s">
        <v>22</v>
      </c>
      <c r="D1043" s="11">
        <v>7.0000000000000007E-2</v>
      </c>
      <c r="E1043" s="12">
        <v>0.1</v>
      </c>
      <c r="F1043" s="9" t="s">
        <v>78</v>
      </c>
      <c r="G1043" s="10" t="e">
        <f ca="1">CONCAT('BD-Artículos'!$B1043,'BD-Artículos'!$D1043)</f>
        <v>#NAME?</v>
      </c>
      <c r="H1043" s="10" t="s">
        <v>3</v>
      </c>
      <c r="I1043" s="9" t="s">
        <v>26</v>
      </c>
      <c r="J1043" s="12">
        <v>2012</v>
      </c>
      <c r="K1043" s="15" t="s">
        <v>79</v>
      </c>
      <c r="L1043" s="10" t="s">
        <v>80</v>
      </c>
    </row>
    <row r="1044" spans="1:12" ht="15.75" customHeight="1" x14ac:dyDescent="0.25">
      <c r="A1044" s="8" t="s">
        <v>206</v>
      </c>
      <c r="B1044" s="10" t="s">
        <v>88</v>
      </c>
      <c r="C1044" s="10" t="s">
        <v>22</v>
      </c>
      <c r="D1044" s="11">
        <v>0.12</v>
      </c>
      <c r="E1044" s="12">
        <v>0.1</v>
      </c>
      <c r="F1044" s="9" t="s">
        <v>78</v>
      </c>
      <c r="G1044" s="10" t="e">
        <f ca="1">CONCAT('BD-Artículos'!$B1044,'BD-Artículos'!$D1044)</f>
        <v>#NAME?</v>
      </c>
      <c r="H1044" s="10" t="s">
        <v>3</v>
      </c>
      <c r="I1044" s="9" t="s">
        <v>26</v>
      </c>
      <c r="J1044" s="12">
        <v>2012</v>
      </c>
      <c r="K1044" s="15" t="s">
        <v>103</v>
      </c>
      <c r="L1044" s="10" t="s">
        <v>84</v>
      </c>
    </row>
    <row r="1045" spans="1:12" ht="15.75" customHeight="1" x14ac:dyDescent="0.25">
      <c r="A1045" s="8" t="s">
        <v>206</v>
      </c>
      <c r="B1045" s="10" t="s">
        <v>88</v>
      </c>
      <c r="C1045" s="10" t="s">
        <v>22</v>
      </c>
      <c r="D1045" s="11">
        <v>0.18</v>
      </c>
      <c r="E1045" s="12">
        <v>0.1</v>
      </c>
      <c r="F1045" s="9" t="s">
        <v>78</v>
      </c>
      <c r="G1045" s="10" t="e">
        <f ca="1">CONCAT('BD-Artículos'!$B1045,'BD-Artículos'!$D1045)</f>
        <v>#NAME?</v>
      </c>
      <c r="H1045" s="10" t="s">
        <v>3</v>
      </c>
      <c r="I1045" s="9" t="s">
        <v>26</v>
      </c>
      <c r="J1045" s="12">
        <v>2012</v>
      </c>
      <c r="K1045" s="15" t="s">
        <v>60</v>
      </c>
      <c r="L1045" s="10" t="s">
        <v>86</v>
      </c>
    </row>
    <row r="1046" spans="1:12" ht="15.75" customHeight="1" x14ac:dyDescent="0.25">
      <c r="A1046" s="8" t="s">
        <v>206</v>
      </c>
      <c r="B1046" s="10" t="s">
        <v>88</v>
      </c>
      <c r="C1046" s="10" t="s">
        <v>22</v>
      </c>
      <c r="D1046" s="11">
        <v>0.12</v>
      </c>
      <c r="E1046" s="12">
        <v>0.1</v>
      </c>
      <c r="F1046" s="9" t="s">
        <v>78</v>
      </c>
      <c r="G1046" s="10" t="e">
        <f ca="1">CONCAT('BD-Artículos'!$B1046,'BD-Artículos'!$D1046)</f>
        <v>#NAME?</v>
      </c>
      <c r="H1046" s="10" t="s">
        <v>3</v>
      </c>
      <c r="I1046" s="9" t="s">
        <v>26</v>
      </c>
      <c r="J1046" s="12">
        <v>2012</v>
      </c>
      <c r="K1046" s="15" t="s">
        <v>27</v>
      </c>
      <c r="L1046" s="10" t="s">
        <v>86</v>
      </c>
    </row>
    <row r="1047" spans="1:12" ht="15.75" customHeight="1" x14ac:dyDescent="0.25">
      <c r="A1047" s="8" t="s">
        <v>206</v>
      </c>
      <c r="B1047" s="10" t="s">
        <v>88</v>
      </c>
      <c r="C1047" s="10" t="s">
        <v>22</v>
      </c>
      <c r="D1047" s="11">
        <v>0.03</v>
      </c>
      <c r="E1047" s="12">
        <v>0.1</v>
      </c>
      <c r="F1047" s="9" t="s">
        <v>83</v>
      </c>
      <c r="G1047" s="10" t="e">
        <f ca="1">CONCAT('BD-Artículos'!$B1047,'BD-Artículos'!$D1047)</f>
        <v>#NAME?</v>
      </c>
      <c r="H1047" s="10" t="s">
        <v>3</v>
      </c>
      <c r="I1047" s="9" t="s">
        <v>26</v>
      </c>
      <c r="J1047" s="12">
        <v>2012</v>
      </c>
      <c r="K1047" s="15" t="s">
        <v>27</v>
      </c>
      <c r="L1047" s="10" t="s">
        <v>86</v>
      </c>
    </row>
    <row r="1048" spans="1:12" ht="15.75" customHeight="1" x14ac:dyDescent="0.25">
      <c r="A1048" s="8" t="s">
        <v>206</v>
      </c>
      <c r="B1048" s="9" t="s">
        <v>88</v>
      </c>
      <c r="C1048" s="10" t="s">
        <v>22</v>
      </c>
      <c r="D1048" s="27">
        <v>6.4599999999999996E-3</v>
      </c>
      <c r="E1048" s="12" t="s">
        <v>24</v>
      </c>
      <c r="F1048" s="10" t="s">
        <v>116</v>
      </c>
      <c r="G1048" s="10" t="e">
        <f ca="1">CONCAT('BD-Artículos'!$B1048,'BD-Artículos'!$D1048)</f>
        <v>#NAME?</v>
      </c>
      <c r="H1048" s="10" t="s">
        <v>3</v>
      </c>
      <c r="I1048" s="10" t="s">
        <v>26</v>
      </c>
      <c r="J1048" s="12">
        <v>2009</v>
      </c>
      <c r="K1048" s="12" t="s">
        <v>27</v>
      </c>
      <c r="L1048" s="14" t="s">
        <v>28</v>
      </c>
    </row>
    <row r="1049" spans="1:12" ht="15.75" customHeight="1" x14ac:dyDescent="0.25">
      <c r="A1049" s="8" t="s">
        <v>206</v>
      </c>
      <c r="B1049" s="9" t="s">
        <v>88</v>
      </c>
      <c r="C1049" s="10" t="s">
        <v>22</v>
      </c>
      <c r="D1049" s="27">
        <v>3.0600000000000002E-3</v>
      </c>
      <c r="E1049" s="12" t="s">
        <v>24</v>
      </c>
      <c r="F1049" s="10" t="s">
        <v>34</v>
      </c>
      <c r="G1049" s="10" t="e">
        <f ca="1">CONCAT('BD-Artículos'!$B1049,'BD-Artículos'!$D1049)</f>
        <v>#NAME?</v>
      </c>
      <c r="H1049" s="10" t="s">
        <v>3</v>
      </c>
      <c r="I1049" s="10" t="s">
        <v>26</v>
      </c>
      <c r="J1049" s="12">
        <v>2009</v>
      </c>
      <c r="K1049" s="12" t="s">
        <v>31</v>
      </c>
      <c r="L1049" s="14" t="s">
        <v>28</v>
      </c>
    </row>
    <row r="1050" spans="1:12" ht="15.75" customHeight="1" x14ac:dyDescent="0.25">
      <c r="A1050" s="8" t="s">
        <v>206</v>
      </c>
      <c r="B1050" s="9" t="s">
        <v>88</v>
      </c>
      <c r="C1050" s="10" t="s">
        <v>22</v>
      </c>
      <c r="D1050" s="27">
        <v>2.96E-3</v>
      </c>
      <c r="E1050" s="12" t="s">
        <v>24</v>
      </c>
      <c r="F1050" s="10" t="s">
        <v>90</v>
      </c>
      <c r="G1050" s="10" t="e">
        <f ca="1">CONCAT('BD-Artículos'!$B1050,'BD-Artículos'!$D1050)</f>
        <v>#NAME?</v>
      </c>
      <c r="H1050" s="10" t="s">
        <v>3</v>
      </c>
      <c r="I1050" s="10" t="s">
        <v>26</v>
      </c>
      <c r="J1050" s="12">
        <v>2009</v>
      </c>
      <c r="K1050" s="12" t="s">
        <v>31</v>
      </c>
      <c r="L1050" s="14" t="s">
        <v>28</v>
      </c>
    </row>
    <row r="1051" spans="1:12" ht="15.75" customHeight="1" x14ac:dyDescent="0.25">
      <c r="A1051" s="8" t="s">
        <v>206</v>
      </c>
      <c r="B1051" s="9" t="s">
        <v>88</v>
      </c>
      <c r="C1051" s="10" t="s">
        <v>22</v>
      </c>
      <c r="D1051" s="27">
        <v>2.3500000000000001E-3</v>
      </c>
      <c r="E1051" s="12" t="s">
        <v>24</v>
      </c>
      <c r="F1051" s="10" t="s">
        <v>92</v>
      </c>
      <c r="G1051" s="10" t="e">
        <f ca="1">CONCAT('BD-Artículos'!$B1051,'BD-Artículos'!$D1051)</f>
        <v>#NAME?</v>
      </c>
      <c r="H1051" s="10" t="s">
        <v>3</v>
      </c>
      <c r="I1051" s="10" t="s">
        <v>26</v>
      </c>
      <c r="J1051" s="12">
        <v>2009</v>
      </c>
      <c r="K1051" s="12" t="s">
        <v>27</v>
      </c>
      <c r="L1051" s="14" t="s">
        <v>28</v>
      </c>
    </row>
    <row r="1052" spans="1:12" ht="15.75" customHeight="1" x14ac:dyDescent="0.25">
      <c r="A1052" s="8" t="s">
        <v>206</v>
      </c>
      <c r="B1052" s="9" t="s">
        <v>88</v>
      </c>
      <c r="C1052" s="10" t="s">
        <v>22</v>
      </c>
      <c r="D1052" s="11">
        <v>0.05</v>
      </c>
      <c r="E1052" s="12">
        <v>0.05</v>
      </c>
      <c r="F1052" s="10" t="s">
        <v>155</v>
      </c>
      <c r="G1052" s="10" t="e">
        <f ca="1">CONCAT('BD-Artículos'!$B1052,'BD-Artículos'!$D1052)</f>
        <v>#NAME?</v>
      </c>
      <c r="H1052" s="10" t="s">
        <v>3</v>
      </c>
      <c r="I1052" s="10" t="s">
        <v>24</v>
      </c>
      <c r="J1052" s="12">
        <v>2017</v>
      </c>
      <c r="K1052" s="12" t="s">
        <v>60</v>
      </c>
      <c r="L1052" s="10" t="s">
        <v>141</v>
      </c>
    </row>
    <row r="1053" spans="1:12" ht="15.75" customHeight="1" x14ac:dyDescent="0.25">
      <c r="A1053" s="8" t="s">
        <v>206</v>
      </c>
      <c r="B1053" s="9" t="s">
        <v>88</v>
      </c>
      <c r="C1053" s="10" t="s">
        <v>22</v>
      </c>
      <c r="D1053" s="11">
        <v>0.09</v>
      </c>
      <c r="E1053" s="12">
        <v>0.05</v>
      </c>
      <c r="F1053" s="10" t="s">
        <v>155</v>
      </c>
      <c r="G1053" s="10" t="e">
        <f ca="1">CONCAT('BD-Artículos'!$B1053,'BD-Artículos'!$D1053)</f>
        <v>#NAME?</v>
      </c>
      <c r="H1053" s="10" t="s">
        <v>3</v>
      </c>
      <c r="I1053" s="10" t="s">
        <v>24</v>
      </c>
      <c r="J1053" s="12">
        <v>2017</v>
      </c>
      <c r="K1053" s="12" t="s">
        <v>124</v>
      </c>
      <c r="L1053" s="10" t="s">
        <v>141</v>
      </c>
    </row>
    <row r="1054" spans="1:12" ht="15.75" customHeight="1" x14ac:dyDescent="0.25">
      <c r="A1054" s="8" t="s">
        <v>206</v>
      </c>
      <c r="B1054" s="9" t="s">
        <v>88</v>
      </c>
      <c r="C1054" s="10" t="s">
        <v>22</v>
      </c>
      <c r="D1054" s="11">
        <v>4.0000000000000001E-3</v>
      </c>
      <c r="E1054" s="12" t="s">
        <v>24</v>
      </c>
      <c r="F1054" s="9" t="s">
        <v>42</v>
      </c>
      <c r="G1054" s="10" t="e">
        <f ca="1">CONCAT('BD-Artículos'!$B1054,'BD-Artículos'!$D1054)</f>
        <v>#NAME?</v>
      </c>
      <c r="H1054" s="9" t="s">
        <v>2</v>
      </c>
      <c r="I1054" s="10" t="s">
        <v>37</v>
      </c>
      <c r="J1054" s="12">
        <v>2009</v>
      </c>
      <c r="K1054" s="12" t="s">
        <v>31</v>
      </c>
      <c r="L1054" s="14" t="s">
        <v>39</v>
      </c>
    </row>
    <row r="1055" spans="1:12" ht="15.75" customHeight="1" x14ac:dyDescent="0.25">
      <c r="A1055" s="8" t="s">
        <v>206</v>
      </c>
      <c r="B1055" s="9" t="s">
        <v>88</v>
      </c>
      <c r="C1055" s="10" t="s">
        <v>22</v>
      </c>
      <c r="D1055" s="11">
        <v>2E-3</v>
      </c>
      <c r="E1055" s="12" t="s">
        <v>24</v>
      </c>
      <c r="F1055" s="9" t="s">
        <v>36</v>
      </c>
      <c r="G1055" s="10" t="e">
        <f ca="1">CONCAT('BD-Artículos'!$B1055,'BD-Artículos'!$D1055)</f>
        <v>#NAME?</v>
      </c>
      <c r="H1055" s="9" t="s">
        <v>2</v>
      </c>
      <c r="I1055" s="10" t="s">
        <v>37</v>
      </c>
      <c r="J1055" s="12">
        <v>2009</v>
      </c>
      <c r="K1055" s="12" t="s">
        <v>38</v>
      </c>
      <c r="L1055" s="14" t="s">
        <v>39</v>
      </c>
    </row>
    <row r="1056" spans="1:12" ht="15.75" customHeight="1" x14ac:dyDescent="0.25">
      <c r="A1056" s="8" t="s">
        <v>206</v>
      </c>
      <c r="B1056" s="9" t="s">
        <v>88</v>
      </c>
      <c r="C1056" s="10" t="s">
        <v>22</v>
      </c>
      <c r="D1056" s="11">
        <v>3.0000000000000001E-3</v>
      </c>
      <c r="E1056" s="12" t="s">
        <v>24</v>
      </c>
      <c r="F1056" s="9" t="s">
        <v>44</v>
      </c>
      <c r="G1056" s="10" t="e">
        <f ca="1">CONCAT('BD-Artículos'!$B1056,'BD-Artículos'!$D1056)</f>
        <v>#NAME?</v>
      </c>
      <c r="H1056" s="9" t="s">
        <v>2</v>
      </c>
      <c r="I1056" s="10" t="s">
        <v>26</v>
      </c>
      <c r="J1056" s="12">
        <v>2009</v>
      </c>
      <c r="K1056" s="12" t="s">
        <v>31</v>
      </c>
      <c r="L1056" s="14" t="s">
        <v>39</v>
      </c>
    </row>
    <row r="1057" spans="1:12" ht="15.75" customHeight="1" x14ac:dyDescent="0.25">
      <c r="A1057" s="8" t="s">
        <v>207</v>
      </c>
      <c r="B1057" s="10" t="s">
        <v>134</v>
      </c>
      <c r="C1057" s="10" t="s">
        <v>121</v>
      </c>
      <c r="D1057" s="11">
        <v>0.06</v>
      </c>
      <c r="E1057" s="12" t="s">
        <v>24</v>
      </c>
      <c r="F1057" s="10" t="s">
        <v>144</v>
      </c>
      <c r="G1057" s="10" t="e">
        <f ca="1">CONCAT('BD-Artículos'!$B1057,'BD-Artículos'!$D1057)</f>
        <v>#NAME?</v>
      </c>
      <c r="H1057" s="10" t="s">
        <v>3</v>
      </c>
      <c r="I1057" s="10" t="s">
        <v>24</v>
      </c>
      <c r="J1057" s="12">
        <v>2016</v>
      </c>
      <c r="K1057" s="12" t="s">
        <v>103</v>
      </c>
      <c r="L1057" s="10" t="s">
        <v>141</v>
      </c>
    </row>
    <row r="1058" spans="1:12" ht="15.75" customHeight="1" x14ac:dyDescent="0.25">
      <c r="A1058" s="8" t="s">
        <v>208</v>
      </c>
      <c r="B1058" s="10" t="s">
        <v>117</v>
      </c>
      <c r="C1058" s="10" t="s">
        <v>21</v>
      </c>
      <c r="D1058" s="11">
        <v>0.03</v>
      </c>
      <c r="E1058" s="12">
        <v>0.1</v>
      </c>
      <c r="F1058" s="9" t="s">
        <v>53</v>
      </c>
      <c r="G1058" s="10" t="e">
        <f ca="1">CONCAT('BD-Artículos'!$B1058,'BD-Artículos'!$D1058)</f>
        <v>#NAME?</v>
      </c>
      <c r="H1058" s="10" t="s">
        <v>3</v>
      </c>
      <c r="I1058" s="9" t="s">
        <v>48</v>
      </c>
      <c r="J1058" s="12">
        <v>2012</v>
      </c>
      <c r="K1058" s="15" t="s">
        <v>27</v>
      </c>
      <c r="L1058" s="10" t="s">
        <v>86</v>
      </c>
    </row>
    <row r="1059" spans="1:12" ht="15.75" customHeight="1" x14ac:dyDescent="0.25">
      <c r="A1059" s="8" t="s">
        <v>208</v>
      </c>
      <c r="B1059" s="10" t="s">
        <v>117</v>
      </c>
      <c r="C1059" s="10" t="s">
        <v>21</v>
      </c>
      <c r="D1059" s="11">
        <v>0.02</v>
      </c>
      <c r="E1059" s="12">
        <v>0.1</v>
      </c>
      <c r="F1059" s="9" t="s">
        <v>78</v>
      </c>
      <c r="G1059" s="10" t="e">
        <f ca="1">CONCAT('BD-Artículos'!$B1059,'BD-Artículos'!$D1059)</f>
        <v>#NAME?</v>
      </c>
      <c r="H1059" s="10" t="s">
        <v>3</v>
      </c>
      <c r="I1059" s="9" t="s">
        <v>26</v>
      </c>
      <c r="J1059" s="12">
        <v>2012</v>
      </c>
      <c r="K1059" s="15" t="s">
        <v>27</v>
      </c>
      <c r="L1059" s="10" t="s">
        <v>86</v>
      </c>
    </row>
    <row r="1060" spans="1:12" ht="15.75" customHeight="1" x14ac:dyDescent="0.25">
      <c r="A1060" s="8" t="s">
        <v>209</v>
      </c>
      <c r="B1060" s="29" t="s">
        <v>135</v>
      </c>
      <c r="C1060" s="10" t="s">
        <v>121</v>
      </c>
      <c r="D1060" s="30">
        <v>0.09</v>
      </c>
      <c r="E1060" s="12" t="s">
        <v>24</v>
      </c>
      <c r="F1060" s="31" t="s">
        <v>228</v>
      </c>
      <c r="G1060" s="10" t="e">
        <f ca="1">CONCAT('BD-Artículos'!$B1060,'BD-Artículos'!$D1060)</f>
        <v>#NAME?</v>
      </c>
      <c r="H1060" s="9" t="s">
        <v>1</v>
      </c>
      <c r="I1060" s="10" t="s">
        <v>167</v>
      </c>
      <c r="J1060" s="22">
        <v>2008</v>
      </c>
      <c r="K1060" s="12" t="s">
        <v>31</v>
      </c>
      <c r="L1060" s="14" t="s">
        <v>168</v>
      </c>
    </row>
    <row r="1061" spans="1:12" ht="15.75" customHeight="1" x14ac:dyDescent="0.25">
      <c r="A1061" s="8" t="s">
        <v>209</v>
      </c>
      <c r="B1061" s="29" t="s">
        <v>135</v>
      </c>
      <c r="C1061" s="10" t="s">
        <v>121</v>
      </c>
      <c r="D1061" s="30">
        <v>0.08</v>
      </c>
      <c r="E1061" s="12" t="s">
        <v>24</v>
      </c>
      <c r="F1061" s="31" t="s">
        <v>222</v>
      </c>
      <c r="G1061" s="10" t="e">
        <f ca="1">CONCAT('BD-Artículos'!$B1061,'BD-Artículos'!$D1061)</f>
        <v>#NAME?</v>
      </c>
      <c r="H1061" s="9" t="s">
        <v>1</v>
      </c>
      <c r="I1061" s="10" t="s">
        <v>167</v>
      </c>
      <c r="J1061" s="22">
        <v>2008</v>
      </c>
      <c r="K1061" s="12" t="s">
        <v>31</v>
      </c>
      <c r="L1061" s="14" t="s">
        <v>168</v>
      </c>
    </row>
    <row r="1062" spans="1:12" ht="15.75" customHeight="1" x14ac:dyDescent="0.25">
      <c r="A1062" s="8" t="s">
        <v>209</v>
      </c>
      <c r="B1062" s="29" t="s">
        <v>135</v>
      </c>
      <c r="C1062" s="10" t="s">
        <v>121</v>
      </c>
      <c r="D1062" s="30">
        <v>0.08</v>
      </c>
      <c r="E1062" s="12" t="s">
        <v>24</v>
      </c>
      <c r="F1062" s="31" t="s">
        <v>218</v>
      </c>
      <c r="G1062" s="10" t="e">
        <f ca="1">CONCAT('BD-Artículos'!$B1062,'BD-Artículos'!$D1062)</f>
        <v>#NAME?</v>
      </c>
      <c r="H1062" s="9" t="s">
        <v>1</v>
      </c>
      <c r="I1062" s="10" t="s">
        <v>167</v>
      </c>
      <c r="J1062" s="22">
        <v>2008</v>
      </c>
      <c r="K1062" s="12" t="s">
        <v>31</v>
      </c>
      <c r="L1062" s="14" t="s">
        <v>168</v>
      </c>
    </row>
    <row r="1063" spans="1:12" ht="15.75" customHeight="1" x14ac:dyDescent="0.25">
      <c r="A1063" s="8" t="s">
        <v>209</v>
      </c>
      <c r="B1063" s="29" t="s">
        <v>135</v>
      </c>
      <c r="C1063" s="10" t="s">
        <v>121</v>
      </c>
      <c r="D1063" s="11">
        <v>0.18429303152822982</v>
      </c>
      <c r="E1063" s="12" t="s">
        <v>24</v>
      </c>
      <c r="F1063" s="10" t="s">
        <v>29</v>
      </c>
      <c r="G1063" s="10" t="e">
        <f ca="1">CONCAT('BD-Artículos'!$B1063,'BD-Artículos'!$D1063)</f>
        <v>#NAME?</v>
      </c>
      <c r="H1063" s="10" t="s">
        <v>3</v>
      </c>
      <c r="I1063" s="10" t="s">
        <v>26</v>
      </c>
      <c r="J1063" s="12">
        <v>2009</v>
      </c>
      <c r="K1063" s="12" t="s">
        <v>27</v>
      </c>
      <c r="L1063" s="14" t="s">
        <v>28</v>
      </c>
    </row>
    <row r="1064" spans="1:12" ht="15.75" customHeight="1" x14ac:dyDescent="0.25">
      <c r="A1064" s="8" t="s">
        <v>209</v>
      </c>
      <c r="B1064" s="29" t="s">
        <v>135</v>
      </c>
      <c r="C1064" s="10" t="s">
        <v>121</v>
      </c>
      <c r="D1064" s="11">
        <v>9.2761108595374538E-4</v>
      </c>
      <c r="E1064" s="12" t="s">
        <v>24</v>
      </c>
      <c r="F1064" s="10" t="s">
        <v>116</v>
      </c>
      <c r="G1064" s="10" t="e">
        <f ca="1">CONCAT('BD-Artículos'!$B1064,'BD-Artículos'!$D1064)</f>
        <v>#NAME?</v>
      </c>
      <c r="H1064" s="10" t="s">
        <v>3</v>
      </c>
      <c r="I1064" s="10" t="s">
        <v>26</v>
      </c>
      <c r="J1064" s="12">
        <v>2009</v>
      </c>
      <c r="K1064" s="12" t="s">
        <v>27</v>
      </c>
      <c r="L1064" s="14" t="s">
        <v>28</v>
      </c>
    </row>
    <row r="1065" spans="1:12" ht="15.75" customHeight="1" x14ac:dyDescent="0.25">
      <c r="A1065" s="8" t="s">
        <v>210</v>
      </c>
      <c r="B1065" s="9" t="s">
        <v>91</v>
      </c>
      <c r="C1065" s="10" t="s">
        <v>22</v>
      </c>
      <c r="D1065" s="11">
        <v>7.7</v>
      </c>
      <c r="E1065" s="12" t="s">
        <v>24</v>
      </c>
      <c r="F1065" s="9" t="s">
        <v>166</v>
      </c>
      <c r="G1065" s="10" t="e">
        <f ca="1">CONCAT('BD-Artículos'!$B1065,'BD-Artículos'!$D1065)</f>
        <v>#NAME?</v>
      </c>
      <c r="H1065" s="9" t="s">
        <v>1</v>
      </c>
      <c r="I1065" s="10" t="s">
        <v>167</v>
      </c>
      <c r="J1065" s="22">
        <v>2007</v>
      </c>
      <c r="K1065" s="12" t="s">
        <v>31</v>
      </c>
      <c r="L1065" s="14" t="s">
        <v>168</v>
      </c>
    </row>
    <row r="1066" spans="1:12" ht="15.75" customHeight="1" x14ac:dyDescent="0.25">
      <c r="A1066" s="8" t="s">
        <v>210</v>
      </c>
      <c r="B1066" s="9" t="s">
        <v>91</v>
      </c>
      <c r="C1066" s="10" t="s">
        <v>22</v>
      </c>
      <c r="D1066" s="11">
        <v>1.7</v>
      </c>
      <c r="E1066" s="12" t="s">
        <v>24</v>
      </c>
      <c r="F1066" s="9" t="s">
        <v>169</v>
      </c>
      <c r="G1066" s="10" t="e">
        <f ca="1">CONCAT('BD-Artículos'!$B1066,'BD-Artículos'!$D1066)</f>
        <v>#NAME?</v>
      </c>
      <c r="H1066" s="9" t="s">
        <v>1</v>
      </c>
      <c r="I1066" s="10" t="s">
        <v>167</v>
      </c>
      <c r="J1066" s="12">
        <v>2007</v>
      </c>
      <c r="K1066" s="12" t="s">
        <v>31</v>
      </c>
      <c r="L1066" s="14" t="s">
        <v>168</v>
      </c>
    </row>
    <row r="1067" spans="1:12" ht="15.75" customHeight="1" x14ac:dyDescent="0.25">
      <c r="A1067" s="8" t="s">
        <v>212</v>
      </c>
      <c r="B1067" s="29" t="s">
        <v>136</v>
      </c>
      <c r="C1067" s="10" t="s">
        <v>121</v>
      </c>
      <c r="D1067" s="30">
        <v>0.04</v>
      </c>
      <c r="E1067" s="12" t="s">
        <v>24</v>
      </c>
      <c r="F1067" s="31" t="s">
        <v>236</v>
      </c>
      <c r="G1067" s="10" t="e">
        <f ca="1">CONCAT('BD-Artículos'!$B1067,'BD-Artículos'!$D1067)</f>
        <v>#NAME?</v>
      </c>
      <c r="H1067" s="9" t="s">
        <v>1</v>
      </c>
      <c r="I1067" s="10" t="s">
        <v>167</v>
      </c>
      <c r="J1067" s="22">
        <v>2009</v>
      </c>
      <c r="K1067" s="12" t="s">
        <v>124</v>
      </c>
      <c r="L1067" s="14" t="s">
        <v>168</v>
      </c>
    </row>
    <row r="1068" spans="1:12" ht="15.75" customHeight="1" x14ac:dyDescent="0.25">
      <c r="A1068" s="8" t="s">
        <v>213</v>
      </c>
      <c r="B1068" s="36" t="s">
        <v>93</v>
      </c>
      <c r="C1068" s="10" t="s">
        <v>22</v>
      </c>
      <c r="D1068" s="27">
        <v>0.10299999999999999</v>
      </c>
      <c r="E1068" s="12" t="s">
        <v>24</v>
      </c>
      <c r="F1068" s="10" t="s">
        <v>34</v>
      </c>
      <c r="G1068" s="10" t="e">
        <f ca="1">CONCAT('BD-Artículos'!$B1068,'BD-Artículos'!$D1068)</f>
        <v>#NAME?</v>
      </c>
      <c r="H1068" s="10" t="s">
        <v>3</v>
      </c>
      <c r="I1068" s="10" t="s">
        <v>26</v>
      </c>
      <c r="J1068" s="12">
        <v>2009</v>
      </c>
      <c r="K1068" s="12" t="s">
        <v>27</v>
      </c>
      <c r="L1068" s="14" t="s">
        <v>28</v>
      </c>
    </row>
    <row r="1069" spans="1:12" ht="15.75" customHeight="1" x14ac:dyDescent="0.25">
      <c r="A1069" s="8" t="s">
        <v>213</v>
      </c>
      <c r="B1069" s="36" t="s">
        <v>93</v>
      </c>
      <c r="C1069" s="10" t="s">
        <v>22</v>
      </c>
      <c r="D1069" s="27">
        <v>7.7499999999999999E-2</v>
      </c>
      <c r="E1069" s="12" t="s">
        <v>24</v>
      </c>
      <c r="F1069" s="10" t="s">
        <v>90</v>
      </c>
      <c r="G1069" s="10" t="e">
        <f ca="1">CONCAT('BD-Artículos'!$B1069,'BD-Artículos'!$D1069)</f>
        <v>#NAME?</v>
      </c>
      <c r="H1069" s="10" t="s">
        <v>3</v>
      </c>
      <c r="I1069" s="10" t="s">
        <v>26</v>
      </c>
      <c r="J1069" s="12">
        <v>2009</v>
      </c>
      <c r="K1069" s="12" t="s">
        <v>27</v>
      </c>
      <c r="L1069" s="14" t="s">
        <v>28</v>
      </c>
    </row>
    <row r="1070" spans="1:12" ht="15.75" customHeight="1" x14ac:dyDescent="0.25">
      <c r="A1070" s="8" t="s">
        <v>214</v>
      </c>
      <c r="B1070" s="10" t="s">
        <v>94</v>
      </c>
      <c r="C1070" s="10" t="s">
        <v>22</v>
      </c>
      <c r="D1070" s="11">
        <v>0.1</v>
      </c>
      <c r="E1070" s="12">
        <v>0.01</v>
      </c>
      <c r="F1070" s="9" t="s">
        <v>53</v>
      </c>
      <c r="G1070" s="10" t="e">
        <f ca="1">CONCAT('BD-Artículos'!$B1070,'BD-Artículos'!$D1070)</f>
        <v>#NAME?</v>
      </c>
      <c r="H1070" s="10" t="s">
        <v>3</v>
      </c>
      <c r="I1070" s="9" t="s">
        <v>48</v>
      </c>
      <c r="J1070" s="12">
        <v>2012</v>
      </c>
      <c r="K1070" s="15" t="s">
        <v>79</v>
      </c>
      <c r="L1070" s="10" t="s">
        <v>86</v>
      </c>
    </row>
    <row r="1071" spans="1:12" ht="15.75" customHeight="1" x14ac:dyDescent="0.25">
      <c r="A1071" s="8" t="s">
        <v>214</v>
      </c>
      <c r="B1071" s="10" t="s">
        <v>94</v>
      </c>
      <c r="C1071" s="10" t="s">
        <v>22</v>
      </c>
      <c r="D1071" s="11">
        <v>0.18</v>
      </c>
      <c r="E1071" s="12">
        <v>0.1</v>
      </c>
      <c r="F1071" s="16" t="s">
        <v>152</v>
      </c>
      <c r="G1071" s="10" t="e">
        <f ca="1">CONCAT('BD-Artículos'!$B1071,'BD-Artículos'!$D1071)</f>
        <v>#NAME?</v>
      </c>
      <c r="H1071" s="10" t="s">
        <v>3</v>
      </c>
      <c r="I1071" s="9" t="s">
        <v>48</v>
      </c>
      <c r="J1071" s="12">
        <v>2012</v>
      </c>
      <c r="K1071" s="15" t="s">
        <v>69</v>
      </c>
      <c r="L1071" s="10" t="s">
        <v>50</v>
      </c>
    </row>
    <row r="1072" spans="1:12" ht="15.75" customHeight="1" x14ac:dyDescent="0.25">
      <c r="A1072" s="8" t="s">
        <v>214</v>
      </c>
      <c r="B1072" s="10" t="s">
        <v>94</v>
      </c>
      <c r="C1072" s="10" t="s">
        <v>22</v>
      </c>
      <c r="D1072" s="11">
        <v>0.45</v>
      </c>
      <c r="E1072" s="12">
        <v>0.1</v>
      </c>
      <c r="F1072" s="9" t="s">
        <v>53</v>
      </c>
      <c r="G1072" s="10" t="e">
        <f ca="1">CONCAT('BD-Artículos'!$B1072,'BD-Artículos'!$D1072)</f>
        <v>#NAME?</v>
      </c>
      <c r="H1072" s="10" t="s">
        <v>3</v>
      </c>
      <c r="I1072" s="9" t="s">
        <v>48</v>
      </c>
      <c r="J1072" s="12">
        <v>2012</v>
      </c>
      <c r="K1072" s="15" t="s">
        <v>103</v>
      </c>
      <c r="L1072" s="10" t="s">
        <v>84</v>
      </c>
    </row>
    <row r="1073" spans="1:12" ht="15.75" customHeight="1" x14ac:dyDescent="0.25">
      <c r="A1073" s="8" t="s">
        <v>214</v>
      </c>
      <c r="B1073" s="10" t="s">
        <v>94</v>
      </c>
      <c r="C1073" s="10" t="s">
        <v>22</v>
      </c>
      <c r="D1073" s="11">
        <v>0.16</v>
      </c>
      <c r="E1073" s="12">
        <v>0.1</v>
      </c>
      <c r="F1073" s="9" t="s">
        <v>53</v>
      </c>
      <c r="G1073" s="10" t="e">
        <f ca="1">CONCAT('BD-Artículos'!$B1073,'BD-Artículos'!$D1073)</f>
        <v>#NAME?</v>
      </c>
      <c r="H1073" s="10" t="s">
        <v>3</v>
      </c>
      <c r="I1073" s="9" t="s">
        <v>48</v>
      </c>
      <c r="J1073" s="12">
        <v>2012</v>
      </c>
      <c r="K1073" s="15" t="s">
        <v>69</v>
      </c>
      <c r="L1073" s="10" t="s">
        <v>84</v>
      </c>
    </row>
    <row r="1074" spans="1:12" ht="15.75" customHeight="1" x14ac:dyDescent="0.25">
      <c r="A1074" s="8" t="s">
        <v>214</v>
      </c>
      <c r="B1074" s="10" t="s">
        <v>94</v>
      </c>
      <c r="C1074" s="10" t="s">
        <v>22</v>
      </c>
      <c r="D1074" s="11">
        <v>0.13922223938244929</v>
      </c>
      <c r="E1074" s="12">
        <v>0.1</v>
      </c>
      <c r="F1074" s="9" t="s">
        <v>53</v>
      </c>
      <c r="G1074" s="10" t="e">
        <f ca="1">CONCAT('BD-Artículos'!$B1074,'BD-Artículos'!$D1074)</f>
        <v>#NAME?</v>
      </c>
      <c r="H1074" s="10" t="s">
        <v>3</v>
      </c>
      <c r="I1074" s="9" t="s">
        <v>48</v>
      </c>
      <c r="J1074" s="12">
        <v>2012</v>
      </c>
      <c r="K1074" s="15" t="s">
        <v>107</v>
      </c>
      <c r="L1074" s="10" t="s">
        <v>84</v>
      </c>
    </row>
    <row r="1075" spans="1:12" ht="15.75" customHeight="1" x14ac:dyDescent="0.25">
      <c r="A1075" s="8" t="s">
        <v>214</v>
      </c>
      <c r="B1075" s="10" t="s">
        <v>94</v>
      </c>
      <c r="C1075" s="10" t="s">
        <v>22</v>
      </c>
      <c r="D1075" s="11">
        <v>0.13</v>
      </c>
      <c r="E1075" s="12">
        <v>0.1</v>
      </c>
      <c r="F1075" s="9" t="s">
        <v>53</v>
      </c>
      <c r="G1075" s="10" t="e">
        <f ca="1">CONCAT('BD-Artículos'!$B1075,'BD-Artículos'!$D1075)</f>
        <v>#NAME?</v>
      </c>
      <c r="H1075" s="10" t="s">
        <v>3</v>
      </c>
      <c r="I1075" s="9" t="s">
        <v>48</v>
      </c>
      <c r="J1075" s="12">
        <v>2011</v>
      </c>
      <c r="K1075" s="15" t="s">
        <v>103</v>
      </c>
      <c r="L1075" s="10" t="s">
        <v>84</v>
      </c>
    </row>
    <row r="1076" spans="1:12" ht="15.75" customHeight="1" x14ac:dyDescent="0.25">
      <c r="A1076" s="8" t="s">
        <v>214</v>
      </c>
      <c r="B1076" s="10" t="s">
        <v>94</v>
      </c>
      <c r="C1076" s="10" t="s">
        <v>22</v>
      </c>
      <c r="D1076" s="11">
        <v>0.81493135153314755</v>
      </c>
      <c r="E1076" s="12">
        <v>0.1</v>
      </c>
      <c r="F1076" s="9" t="s">
        <v>53</v>
      </c>
      <c r="G1076" s="10" t="e">
        <f ca="1">CONCAT('BD-Artículos'!$B1076,'BD-Artículos'!$D1076)</f>
        <v>#NAME?</v>
      </c>
      <c r="H1076" s="10" t="s">
        <v>3</v>
      </c>
      <c r="I1076" s="9" t="s">
        <v>48</v>
      </c>
      <c r="J1076" s="12">
        <v>2012</v>
      </c>
      <c r="K1076" s="15" t="s">
        <v>130</v>
      </c>
      <c r="L1076" s="10" t="s">
        <v>86</v>
      </c>
    </row>
    <row r="1077" spans="1:12" ht="15.75" customHeight="1" x14ac:dyDescent="0.25">
      <c r="A1077" s="8" t="s">
        <v>214</v>
      </c>
      <c r="B1077" s="10" t="s">
        <v>94</v>
      </c>
      <c r="C1077" s="10" t="s">
        <v>22</v>
      </c>
      <c r="D1077" s="11">
        <v>0.56867544696984862</v>
      </c>
      <c r="E1077" s="12">
        <v>0.1</v>
      </c>
      <c r="F1077" s="9" t="s">
        <v>53</v>
      </c>
      <c r="G1077" s="10" t="e">
        <f ca="1">CONCAT('BD-Artículos'!$B1077,'BD-Artículos'!$D1077)</f>
        <v>#NAME?</v>
      </c>
      <c r="H1077" s="10" t="s">
        <v>3</v>
      </c>
      <c r="I1077" s="9" t="s">
        <v>48</v>
      </c>
      <c r="J1077" s="12">
        <v>2012</v>
      </c>
      <c r="K1077" s="15" t="s">
        <v>130</v>
      </c>
      <c r="L1077" s="10" t="s">
        <v>86</v>
      </c>
    </row>
    <row r="1078" spans="1:12" ht="15.75" customHeight="1" x14ac:dyDescent="0.25">
      <c r="A1078" s="8" t="s">
        <v>214</v>
      </c>
      <c r="B1078" s="10" t="s">
        <v>94</v>
      </c>
      <c r="C1078" s="10" t="s">
        <v>22</v>
      </c>
      <c r="D1078" s="11">
        <v>0.2</v>
      </c>
      <c r="E1078" s="12">
        <v>0.1</v>
      </c>
      <c r="F1078" s="9" t="s">
        <v>53</v>
      </c>
      <c r="G1078" s="10" t="e">
        <f ca="1">CONCAT('BD-Artículos'!$B1078,'BD-Artículos'!$D1078)</f>
        <v>#NAME?</v>
      </c>
      <c r="H1078" s="10" t="s">
        <v>3</v>
      </c>
      <c r="I1078" s="9" t="s">
        <v>48</v>
      </c>
      <c r="J1078" s="12">
        <v>2012</v>
      </c>
      <c r="K1078" s="15" t="s">
        <v>60</v>
      </c>
      <c r="L1078" s="10" t="s">
        <v>86</v>
      </c>
    </row>
    <row r="1079" spans="1:12" ht="15.75" customHeight="1" x14ac:dyDescent="0.25">
      <c r="A1079" s="8" t="s">
        <v>214</v>
      </c>
      <c r="B1079" s="10" t="s">
        <v>94</v>
      </c>
      <c r="C1079" s="10" t="s">
        <v>22</v>
      </c>
      <c r="D1079" s="11">
        <v>0.1</v>
      </c>
      <c r="E1079" s="12">
        <v>0.1</v>
      </c>
      <c r="F1079" s="9" t="s">
        <v>53</v>
      </c>
      <c r="G1079" s="10" t="e">
        <f ca="1">CONCAT('BD-Artículos'!$B1079,'BD-Artículos'!$D1079)</f>
        <v>#NAME?</v>
      </c>
      <c r="H1079" s="10" t="s">
        <v>3</v>
      </c>
      <c r="I1079" s="9" t="s">
        <v>48</v>
      </c>
      <c r="J1079" s="12">
        <v>2012</v>
      </c>
      <c r="K1079" s="15" t="s">
        <v>60</v>
      </c>
      <c r="L1079" s="10" t="s">
        <v>86</v>
      </c>
    </row>
    <row r="1080" spans="1:12" ht="15.75" customHeight="1" x14ac:dyDescent="0.25">
      <c r="A1080" s="8" t="s">
        <v>214</v>
      </c>
      <c r="B1080" s="10" t="s">
        <v>94</v>
      </c>
      <c r="C1080" s="10" t="s">
        <v>22</v>
      </c>
      <c r="D1080" s="11">
        <v>7.0000000000000007E-2</v>
      </c>
      <c r="E1080" s="12">
        <v>0.1</v>
      </c>
      <c r="F1080" s="9" t="s">
        <v>53</v>
      </c>
      <c r="G1080" s="10" t="e">
        <f ca="1">CONCAT('BD-Artículos'!$B1080,'BD-Artículos'!$D1080)</f>
        <v>#NAME?</v>
      </c>
      <c r="H1080" s="10" t="s">
        <v>3</v>
      </c>
      <c r="I1080" s="9" t="s">
        <v>48</v>
      </c>
      <c r="J1080" s="12">
        <v>2012</v>
      </c>
      <c r="K1080" s="15" t="s">
        <v>27</v>
      </c>
      <c r="L1080" s="10" t="s">
        <v>86</v>
      </c>
    </row>
    <row r="1081" spans="1:12" ht="15.75" customHeight="1" x14ac:dyDescent="0.25">
      <c r="A1081" s="8" t="s">
        <v>214</v>
      </c>
      <c r="B1081" s="10" t="s">
        <v>94</v>
      </c>
      <c r="C1081" s="10" t="s">
        <v>22</v>
      </c>
      <c r="D1081" s="11">
        <v>0.57999999999999996</v>
      </c>
      <c r="E1081" s="12">
        <v>0.1</v>
      </c>
      <c r="F1081" s="9" t="s">
        <v>62</v>
      </c>
      <c r="G1081" s="10" t="e">
        <f ca="1">CONCAT('BD-Artículos'!$B1081,'BD-Artículos'!$D1081)</f>
        <v>#NAME?</v>
      </c>
      <c r="H1081" s="10" t="s">
        <v>3</v>
      </c>
      <c r="I1081" s="16" t="s">
        <v>56</v>
      </c>
      <c r="J1081" s="12">
        <v>2012</v>
      </c>
      <c r="K1081" s="15" t="s">
        <v>69</v>
      </c>
      <c r="L1081" s="10" t="s">
        <v>50</v>
      </c>
    </row>
    <row r="1082" spans="1:12" ht="15.75" customHeight="1" x14ac:dyDescent="0.25">
      <c r="A1082" s="8" t="s">
        <v>214</v>
      </c>
      <c r="B1082" s="10" t="s">
        <v>94</v>
      </c>
      <c r="C1082" s="10" t="s">
        <v>22</v>
      </c>
      <c r="D1082" s="11">
        <v>0.2</v>
      </c>
      <c r="E1082" s="12">
        <v>0.1</v>
      </c>
      <c r="F1082" s="9" t="s">
        <v>244</v>
      </c>
      <c r="G1082" s="10" t="e">
        <f ca="1">CONCAT('BD-Artículos'!$B1082,'BD-Artículos'!$D1082)</f>
        <v>#NAME?</v>
      </c>
      <c r="H1082" s="10" t="s">
        <v>3</v>
      </c>
      <c r="I1082" s="16" t="s">
        <v>56</v>
      </c>
      <c r="J1082" s="12">
        <v>2012</v>
      </c>
      <c r="K1082" s="15" t="s">
        <v>69</v>
      </c>
      <c r="L1082" s="10" t="s">
        <v>50</v>
      </c>
    </row>
    <row r="1083" spans="1:12" ht="15.75" customHeight="1" x14ac:dyDescent="0.25">
      <c r="A1083" s="8" t="s">
        <v>214</v>
      </c>
      <c r="B1083" s="10" t="s">
        <v>94</v>
      </c>
      <c r="C1083" s="10" t="s">
        <v>22</v>
      </c>
      <c r="D1083" s="11">
        <v>0.2</v>
      </c>
      <c r="E1083" s="12">
        <v>0.1</v>
      </c>
      <c r="F1083" s="9" t="s">
        <v>244</v>
      </c>
      <c r="G1083" s="10" t="e">
        <f ca="1">CONCAT('BD-Artículos'!$B1083,'BD-Artículos'!$D1083)</f>
        <v>#NAME?</v>
      </c>
      <c r="H1083" s="10" t="s">
        <v>3</v>
      </c>
      <c r="I1083" s="16" t="s">
        <v>56</v>
      </c>
      <c r="J1083" s="12">
        <v>2012</v>
      </c>
      <c r="K1083" s="15" t="s">
        <v>69</v>
      </c>
      <c r="L1083" s="10" t="s">
        <v>50</v>
      </c>
    </row>
    <row r="1084" spans="1:12" ht="15.75" customHeight="1" x14ac:dyDescent="0.25">
      <c r="A1084" s="8" t="s">
        <v>214</v>
      </c>
      <c r="B1084" s="10" t="s">
        <v>94</v>
      </c>
      <c r="C1084" s="10" t="s">
        <v>22</v>
      </c>
      <c r="D1084" s="11">
        <v>0.2</v>
      </c>
      <c r="E1084" s="12">
        <v>0.1</v>
      </c>
      <c r="F1084" s="9" t="s">
        <v>55</v>
      </c>
      <c r="G1084" s="10" t="e">
        <f ca="1">CONCAT('BD-Artículos'!$B1084,'BD-Artículos'!$D1084)</f>
        <v>#NAME?</v>
      </c>
      <c r="H1084" s="10" t="s">
        <v>3</v>
      </c>
      <c r="I1084" s="16" t="s">
        <v>56</v>
      </c>
      <c r="J1084" s="12">
        <v>2012</v>
      </c>
      <c r="K1084" s="15" t="s">
        <v>69</v>
      </c>
      <c r="L1084" s="10" t="s">
        <v>50</v>
      </c>
    </row>
    <row r="1085" spans="1:12" ht="15.75" customHeight="1" x14ac:dyDescent="0.25">
      <c r="A1085" s="8" t="s">
        <v>214</v>
      </c>
      <c r="B1085" s="10" t="s">
        <v>94</v>
      </c>
      <c r="C1085" s="10" t="s">
        <v>22</v>
      </c>
      <c r="D1085" s="11">
        <v>0.19</v>
      </c>
      <c r="E1085" s="12">
        <v>0.1</v>
      </c>
      <c r="F1085" s="9" t="s">
        <v>253</v>
      </c>
      <c r="G1085" s="10" t="e">
        <f ca="1">CONCAT('BD-Artículos'!$B1085,'BD-Artículos'!$D1085)</f>
        <v>#NAME?</v>
      </c>
      <c r="H1085" s="10" t="s">
        <v>3</v>
      </c>
      <c r="I1085" s="16" t="s">
        <v>56</v>
      </c>
      <c r="J1085" s="12">
        <v>2012</v>
      </c>
      <c r="K1085" s="15" t="s">
        <v>69</v>
      </c>
      <c r="L1085" s="10" t="s">
        <v>50</v>
      </c>
    </row>
    <row r="1086" spans="1:12" ht="15.75" customHeight="1" x14ac:dyDescent="0.25">
      <c r="A1086" s="8" t="s">
        <v>214</v>
      </c>
      <c r="B1086" s="10" t="s">
        <v>94</v>
      </c>
      <c r="C1086" s="10" t="s">
        <v>22</v>
      </c>
      <c r="D1086" s="11">
        <v>0.16163736413459148</v>
      </c>
      <c r="E1086" s="12">
        <v>0.1</v>
      </c>
      <c r="F1086" s="9" t="s">
        <v>62</v>
      </c>
      <c r="G1086" s="10" t="e">
        <f ca="1">CONCAT('BD-Artículos'!$B1086,'BD-Artículos'!$D1086)</f>
        <v>#NAME?</v>
      </c>
      <c r="H1086" s="10" t="s">
        <v>3</v>
      </c>
      <c r="I1086" s="16" t="s">
        <v>56</v>
      </c>
      <c r="J1086" s="12">
        <v>2012</v>
      </c>
      <c r="K1086" s="15" t="s">
        <v>49</v>
      </c>
      <c r="L1086" s="10" t="s">
        <v>50</v>
      </c>
    </row>
    <row r="1087" spans="1:12" ht="15.75" customHeight="1" x14ac:dyDescent="0.25">
      <c r="A1087" s="8" t="s">
        <v>214</v>
      </c>
      <c r="B1087" s="10" t="s">
        <v>94</v>
      </c>
      <c r="C1087" s="10" t="s">
        <v>22</v>
      </c>
      <c r="D1087" s="11">
        <v>0.14000000000000001</v>
      </c>
      <c r="E1087" s="12">
        <v>0.1</v>
      </c>
      <c r="F1087" s="9" t="s">
        <v>59</v>
      </c>
      <c r="G1087" s="10" t="e">
        <f ca="1">CONCAT('BD-Artículos'!$B1087,'BD-Artículos'!$D1087)</f>
        <v>#NAME?</v>
      </c>
      <c r="H1087" s="10" t="s">
        <v>3</v>
      </c>
      <c r="I1087" s="16" t="s">
        <v>56</v>
      </c>
      <c r="J1087" s="12">
        <v>2011</v>
      </c>
      <c r="K1087" s="15" t="s">
        <v>31</v>
      </c>
      <c r="L1087" s="10" t="s">
        <v>50</v>
      </c>
    </row>
    <row r="1088" spans="1:12" ht="15.75" customHeight="1" x14ac:dyDescent="0.25">
      <c r="A1088" s="8" t="s">
        <v>214</v>
      </c>
      <c r="B1088" s="10" t="s">
        <v>94</v>
      </c>
      <c r="C1088" s="10" t="s">
        <v>22</v>
      </c>
      <c r="D1088" s="11">
        <v>0.12</v>
      </c>
      <c r="E1088" s="12">
        <v>0.1</v>
      </c>
      <c r="F1088" s="9" t="s">
        <v>62</v>
      </c>
      <c r="G1088" s="10" t="e">
        <f ca="1">CONCAT('BD-Artículos'!$B1088,'BD-Artículos'!$D1088)</f>
        <v>#NAME?</v>
      </c>
      <c r="H1088" s="10" t="s">
        <v>3</v>
      </c>
      <c r="I1088" s="16" t="s">
        <v>56</v>
      </c>
      <c r="J1088" s="12">
        <v>2011</v>
      </c>
      <c r="K1088" s="15" t="s">
        <v>31</v>
      </c>
      <c r="L1088" s="10" t="s">
        <v>50</v>
      </c>
    </row>
    <row r="1089" spans="1:12" ht="15.75" customHeight="1" x14ac:dyDescent="0.25">
      <c r="A1089" s="8" t="s">
        <v>214</v>
      </c>
      <c r="B1089" s="10" t="s">
        <v>94</v>
      </c>
      <c r="C1089" s="10" t="s">
        <v>22</v>
      </c>
      <c r="D1089" s="11">
        <v>0.08</v>
      </c>
      <c r="E1089" s="12">
        <v>0.01</v>
      </c>
      <c r="F1089" s="9" t="s">
        <v>78</v>
      </c>
      <c r="G1089" s="10" t="e">
        <f ca="1">CONCAT('BD-Artículos'!$B1089,'BD-Artículos'!$D1089)</f>
        <v>#NAME?</v>
      </c>
      <c r="H1089" s="10" t="s">
        <v>3</v>
      </c>
      <c r="I1089" s="9" t="s">
        <v>26</v>
      </c>
      <c r="J1089" s="12">
        <v>2012</v>
      </c>
      <c r="K1089" s="15" t="s">
        <v>79</v>
      </c>
      <c r="L1089" s="10" t="s">
        <v>80</v>
      </c>
    </row>
    <row r="1090" spans="1:12" ht="15.75" customHeight="1" x14ac:dyDescent="0.25">
      <c r="A1090" s="8" t="s">
        <v>214</v>
      </c>
      <c r="B1090" s="10" t="s">
        <v>94</v>
      </c>
      <c r="C1090" s="10" t="s">
        <v>22</v>
      </c>
      <c r="D1090" s="11">
        <v>0.47</v>
      </c>
      <c r="E1090" s="12">
        <v>0.01</v>
      </c>
      <c r="F1090" s="9" t="s">
        <v>105</v>
      </c>
      <c r="G1090" s="10" t="e">
        <f ca="1">CONCAT('BD-Artículos'!$B1090,'BD-Artículos'!$D1090)</f>
        <v>#NAME?</v>
      </c>
      <c r="H1090" s="10" t="s">
        <v>3</v>
      </c>
      <c r="I1090" s="9" t="s">
        <v>26</v>
      </c>
      <c r="J1090" s="12">
        <v>2012</v>
      </c>
      <c r="K1090" s="15" t="s">
        <v>79</v>
      </c>
      <c r="L1090" s="10" t="s">
        <v>84</v>
      </c>
    </row>
    <row r="1091" spans="1:12" ht="15.75" customHeight="1" x14ac:dyDescent="0.25">
      <c r="A1091" s="8" t="s">
        <v>214</v>
      </c>
      <c r="B1091" s="10" t="s">
        <v>94</v>
      </c>
      <c r="C1091" s="10" t="s">
        <v>22</v>
      </c>
      <c r="D1091" s="11">
        <v>0.3</v>
      </c>
      <c r="E1091" s="12">
        <v>0.01</v>
      </c>
      <c r="F1091" s="9" t="s">
        <v>83</v>
      </c>
      <c r="G1091" s="10" t="e">
        <f ca="1">CONCAT('BD-Artículos'!$B1091,'BD-Artículos'!$D1091)</f>
        <v>#NAME?</v>
      </c>
      <c r="H1091" s="10" t="s">
        <v>3</v>
      </c>
      <c r="I1091" s="9" t="s">
        <v>26</v>
      </c>
      <c r="J1091" s="12">
        <v>2012</v>
      </c>
      <c r="K1091" s="15" t="s">
        <v>79</v>
      </c>
      <c r="L1091" s="10" t="s">
        <v>86</v>
      </c>
    </row>
    <row r="1092" spans="1:12" ht="15.75" customHeight="1" x14ac:dyDescent="0.25">
      <c r="A1092" s="8" t="s">
        <v>214</v>
      </c>
      <c r="B1092" s="10" t="s">
        <v>94</v>
      </c>
      <c r="C1092" s="10" t="s">
        <v>22</v>
      </c>
      <c r="D1092" s="11">
        <v>0.06</v>
      </c>
      <c r="E1092" s="12">
        <v>0.01</v>
      </c>
      <c r="F1092" s="9" t="s">
        <v>83</v>
      </c>
      <c r="G1092" s="10" t="e">
        <f ca="1">CONCAT('BD-Artículos'!$B1092,'BD-Artículos'!$D1092)</f>
        <v>#NAME?</v>
      </c>
      <c r="H1092" s="10" t="s">
        <v>3</v>
      </c>
      <c r="I1092" s="9" t="s">
        <v>26</v>
      </c>
      <c r="J1092" s="12">
        <v>2012</v>
      </c>
      <c r="K1092" s="15" t="s">
        <v>79</v>
      </c>
      <c r="L1092" s="10" t="s">
        <v>86</v>
      </c>
    </row>
    <row r="1093" spans="1:12" ht="15.75" customHeight="1" x14ac:dyDescent="0.25">
      <c r="A1093" s="8" t="s">
        <v>214</v>
      </c>
      <c r="B1093" s="10" t="s">
        <v>94</v>
      </c>
      <c r="C1093" s="10" t="s">
        <v>22</v>
      </c>
      <c r="D1093" s="11">
        <v>0.2</v>
      </c>
      <c r="E1093" s="12">
        <v>0.1</v>
      </c>
      <c r="F1093" s="9" t="s">
        <v>76</v>
      </c>
      <c r="G1093" s="10" t="e">
        <f ca="1">CONCAT('BD-Artículos'!$B1093,'BD-Artículos'!$D1093)</f>
        <v>#NAME?</v>
      </c>
      <c r="H1093" s="10" t="s">
        <v>3</v>
      </c>
      <c r="I1093" s="9" t="s">
        <v>26</v>
      </c>
      <c r="J1093" s="12">
        <v>2012</v>
      </c>
      <c r="K1093" s="15" t="s">
        <v>69</v>
      </c>
      <c r="L1093" s="10" t="s">
        <v>50</v>
      </c>
    </row>
    <row r="1094" spans="1:12" ht="15.75" customHeight="1" x14ac:dyDescent="0.25">
      <c r="A1094" s="8" t="s">
        <v>214</v>
      </c>
      <c r="B1094" s="10" t="s">
        <v>94</v>
      </c>
      <c r="C1094" s="10" t="s">
        <v>22</v>
      </c>
      <c r="D1094" s="11">
        <v>0.19</v>
      </c>
      <c r="E1094" s="12">
        <v>0.1</v>
      </c>
      <c r="F1094" s="21" t="s">
        <v>259</v>
      </c>
      <c r="G1094" s="10" t="e">
        <f ca="1">CONCAT('BD-Artículos'!$B1094,'BD-Artículos'!$D1094)</f>
        <v>#NAME?</v>
      </c>
      <c r="H1094" s="10" t="s">
        <v>3</v>
      </c>
      <c r="I1094" s="9" t="s">
        <v>26</v>
      </c>
      <c r="J1094" s="12">
        <v>2012</v>
      </c>
      <c r="K1094" s="15" t="s">
        <v>69</v>
      </c>
      <c r="L1094" s="10" t="s">
        <v>50</v>
      </c>
    </row>
    <row r="1095" spans="1:12" ht="15.75" customHeight="1" x14ac:dyDescent="0.25">
      <c r="A1095" s="8" t="s">
        <v>214</v>
      </c>
      <c r="B1095" s="10" t="s">
        <v>94</v>
      </c>
      <c r="C1095" s="10" t="s">
        <v>22</v>
      </c>
      <c r="D1095" s="11">
        <v>0.17</v>
      </c>
      <c r="E1095" s="12">
        <v>0.1</v>
      </c>
      <c r="F1095" s="9" t="s">
        <v>78</v>
      </c>
      <c r="G1095" s="10" t="e">
        <f ca="1">CONCAT('BD-Artículos'!$B1095,'BD-Artículos'!$D1095)</f>
        <v>#NAME?</v>
      </c>
      <c r="H1095" s="10" t="s">
        <v>3</v>
      </c>
      <c r="I1095" s="9" t="s">
        <v>26</v>
      </c>
      <c r="J1095" s="12">
        <v>2012</v>
      </c>
      <c r="K1095" s="15" t="s">
        <v>79</v>
      </c>
      <c r="L1095" s="10" t="s">
        <v>80</v>
      </c>
    </row>
    <row r="1096" spans="1:12" ht="15.75" customHeight="1" x14ac:dyDescent="0.25">
      <c r="A1096" s="8" t="s">
        <v>214</v>
      </c>
      <c r="B1096" s="10" t="s">
        <v>94</v>
      </c>
      <c r="C1096" s="10" t="s">
        <v>22</v>
      </c>
      <c r="D1096" s="11">
        <v>0.33</v>
      </c>
      <c r="E1096" s="12">
        <v>0.1</v>
      </c>
      <c r="F1096" s="9" t="s">
        <v>78</v>
      </c>
      <c r="G1096" s="10" t="e">
        <f ca="1">CONCAT('BD-Artículos'!$B1096,'BD-Artículos'!$D1096)</f>
        <v>#NAME?</v>
      </c>
      <c r="H1096" s="10" t="s">
        <v>3</v>
      </c>
      <c r="I1096" s="9" t="s">
        <v>26</v>
      </c>
      <c r="J1096" s="12">
        <v>2012</v>
      </c>
      <c r="K1096" s="15" t="s">
        <v>69</v>
      </c>
      <c r="L1096" s="10" t="s">
        <v>84</v>
      </c>
    </row>
    <row r="1097" spans="1:12" ht="15.75" customHeight="1" x14ac:dyDescent="0.25">
      <c r="A1097" s="8" t="s">
        <v>214</v>
      </c>
      <c r="B1097" s="10" t="s">
        <v>94</v>
      </c>
      <c r="C1097" s="10" t="s">
        <v>22</v>
      </c>
      <c r="D1097" s="11">
        <v>0.24</v>
      </c>
      <c r="E1097" s="12">
        <v>0.1</v>
      </c>
      <c r="F1097" s="9" t="s">
        <v>83</v>
      </c>
      <c r="G1097" s="10" t="e">
        <f ca="1">CONCAT('BD-Artículos'!$B1097,'BD-Artículos'!$D1097)</f>
        <v>#NAME?</v>
      </c>
      <c r="H1097" s="10" t="s">
        <v>3</v>
      </c>
      <c r="I1097" s="9" t="s">
        <v>26</v>
      </c>
      <c r="J1097" s="12">
        <v>2012</v>
      </c>
      <c r="K1097" s="15" t="s">
        <v>69</v>
      </c>
      <c r="L1097" s="10" t="s">
        <v>84</v>
      </c>
    </row>
    <row r="1098" spans="1:12" ht="15.75" customHeight="1" x14ac:dyDescent="0.25">
      <c r="A1098" s="8" t="s">
        <v>214</v>
      </c>
      <c r="B1098" s="10" t="s">
        <v>94</v>
      </c>
      <c r="C1098" s="10" t="s">
        <v>22</v>
      </c>
      <c r="D1098" s="11">
        <v>0.23895258923597656</v>
      </c>
      <c r="E1098" s="12">
        <v>0.1</v>
      </c>
      <c r="F1098" s="9" t="s">
        <v>83</v>
      </c>
      <c r="G1098" s="10" t="e">
        <f ca="1">CONCAT('BD-Artículos'!$B1098,'BD-Artículos'!$D1098)</f>
        <v>#NAME?</v>
      </c>
      <c r="H1098" s="10" t="s">
        <v>3</v>
      </c>
      <c r="I1098" s="9" t="s">
        <v>26</v>
      </c>
      <c r="J1098" s="12">
        <v>2012</v>
      </c>
      <c r="K1098" s="15" t="s">
        <v>107</v>
      </c>
      <c r="L1098" s="10" t="s">
        <v>84</v>
      </c>
    </row>
    <row r="1099" spans="1:12" ht="15.75" customHeight="1" x14ac:dyDescent="0.25">
      <c r="A1099" s="8" t="s">
        <v>214</v>
      </c>
      <c r="B1099" s="10" t="s">
        <v>94</v>
      </c>
      <c r="C1099" s="10" t="s">
        <v>22</v>
      </c>
      <c r="D1099" s="11">
        <v>0.15511116067380687</v>
      </c>
      <c r="E1099" s="12">
        <v>0.1</v>
      </c>
      <c r="F1099" s="9" t="s">
        <v>78</v>
      </c>
      <c r="G1099" s="10" t="e">
        <f ca="1">CONCAT('BD-Artículos'!$B1099,'BD-Artículos'!$D1099)</f>
        <v>#NAME?</v>
      </c>
      <c r="H1099" s="10" t="s">
        <v>3</v>
      </c>
      <c r="I1099" s="9" t="s">
        <v>26</v>
      </c>
      <c r="J1099" s="12">
        <v>2012</v>
      </c>
      <c r="K1099" s="15" t="s">
        <v>107</v>
      </c>
      <c r="L1099" s="10" t="s">
        <v>84</v>
      </c>
    </row>
    <row r="1100" spans="1:12" ht="15.75" customHeight="1" x14ac:dyDescent="0.25">
      <c r="A1100" s="8" t="s">
        <v>214</v>
      </c>
      <c r="B1100" s="10" t="s">
        <v>94</v>
      </c>
      <c r="C1100" s="10" t="s">
        <v>22</v>
      </c>
      <c r="D1100" s="11">
        <v>0.14786129149835345</v>
      </c>
      <c r="E1100" s="12">
        <v>0.1</v>
      </c>
      <c r="F1100" s="9" t="s">
        <v>78</v>
      </c>
      <c r="G1100" s="10" t="e">
        <f ca="1">CONCAT('BD-Artículos'!$B1100,'BD-Artículos'!$D1100)</f>
        <v>#NAME?</v>
      </c>
      <c r="H1100" s="10" t="s">
        <v>3</v>
      </c>
      <c r="I1100" s="9" t="s">
        <v>26</v>
      </c>
      <c r="J1100" s="12">
        <v>2012</v>
      </c>
      <c r="K1100" s="15" t="s">
        <v>103</v>
      </c>
      <c r="L1100" s="10" t="s">
        <v>84</v>
      </c>
    </row>
    <row r="1101" spans="1:12" ht="15.75" customHeight="1" x14ac:dyDescent="0.25">
      <c r="A1101" s="8" t="s">
        <v>214</v>
      </c>
      <c r="B1101" s="10" t="s">
        <v>94</v>
      </c>
      <c r="C1101" s="10" t="s">
        <v>22</v>
      </c>
      <c r="D1101" s="11">
        <v>0.05</v>
      </c>
      <c r="E1101" s="12">
        <v>0.1</v>
      </c>
      <c r="F1101" s="9" t="s">
        <v>83</v>
      </c>
      <c r="G1101" s="10" t="e">
        <f ca="1">CONCAT('BD-Artículos'!$B1101,'BD-Artículos'!$D1101)</f>
        <v>#NAME?</v>
      </c>
      <c r="H1101" s="10" t="s">
        <v>3</v>
      </c>
      <c r="I1101" s="9" t="s">
        <v>26</v>
      </c>
      <c r="J1101" s="12">
        <v>2012</v>
      </c>
      <c r="K1101" s="15" t="s">
        <v>103</v>
      </c>
      <c r="L1101" s="10" t="s">
        <v>84</v>
      </c>
    </row>
    <row r="1102" spans="1:12" ht="15.75" customHeight="1" x14ac:dyDescent="0.25">
      <c r="A1102" s="8" t="s">
        <v>214</v>
      </c>
      <c r="B1102" s="10" t="s">
        <v>94</v>
      </c>
      <c r="C1102" s="10" t="s">
        <v>22</v>
      </c>
      <c r="D1102" s="11">
        <v>0.22366408914252994</v>
      </c>
      <c r="E1102" s="12">
        <v>0.1</v>
      </c>
      <c r="F1102" s="9" t="s">
        <v>78</v>
      </c>
      <c r="G1102" s="10" t="e">
        <f ca="1">CONCAT('BD-Artículos'!$B1102,'BD-Artículos'!$D1102)</f>
        <v>#NAME?</v>
      </c>
      <c r="H1102" s="10" t="s">
        <v>3</v>
      </c>
      <c r="I1102" s="9" t="s">
        <v>26</v>
      </c>
      <c r="J1102" s="12">
        <v>2012</v>
      </c>
      <c r="K1102" s="15" t="s">
        <v>130</v>
      </c>
      <c r="L1102" s="10" t="s">
        <v>86</v>
      </c>
    </row>
    <row r="1103" spans="1:12" ht="15.75" customHeight="1" x14ac:dyDescent="0.25">
      <c r="A1103" s="8" t="s">
        <v>214</v>
      </c>
      <c r="B1103" s="10" t="s">
        <v>94</v>
      </c>
      <c r="C1103" s="10" t="s">
        <v>22</v>
      </c>
      <c r="D1103" s="11">
        <v>0.14000000000000001</v>
      </c>
      <c r="E1103" s="12">
        <v>0.1</v>
      </c>
      <c r="F1103" s="9" t="s">
        <v>83</v>
      </c>
      <c r="G1103" s="10" t="e">
        <f ca="1">CONCAT('BD-Artículos'!$B1103,'BD-Artículos'!$D1103)</f>
        <v>#NAME?</v>
      </c>
      <c r="H1103" s="10" t="s">
        <v>3</v>
      </c>
      <c r="I1103" s="9" t="s">
        <v>26</v>
      </c>
      <c r="J1103" s="12">
        <v>2011</v>
      </c>
      <c r="K1103" s="15" t="s">
        <v>27</v>
      </c>
      <c r="L1103" s="10" t="s">
        <v>86</v>
      </c>
    </row>
    <row r="1104" spans="1:12" ht="15.75" customHeight="1" x14ac:dyDescent="0.25">
      <c r="A1104" s="8" t="s">
        <v>214</v>
      </c>
      <c r="B1104" s="10" t="s">
        <v>94</v>
      </c>
      <c r="C1104" s="10" t="s">
        <v>22</v>
      </c>
      <c r="D1104" s="11">
        <v>0.12072425936053692</v>
      </c>
      <c r="E1104" s="12">
        <v>0.1</v>
      </c>
      <c r="F1104" s="9" t="s">
        <v>78</v>
      </c>
      <c r="G1104" s="10" t="e">
        <f ca="1">CONCAT('BD-Artículos'!$B1104,'BD-Artículos'!$D1104)</f>
        <v>#NAME?</v>
      </c>
      <c r="H1104" s="10" t="s">
        <v>3</v>
      </c>
      <c r="I1104" s="9" t="s">
        <v>26</v>
      </c>
      <c r="J1104" s="12">
        <v>2012</v>
      </c>
      <c r="K1104" s="15" t="s">
        <v>130</v>
      </c>
      <c r="L1104" s="10" t="s">
        <v>86</v>
      </c>
    </row>
    <row r="1105" spans="1:12" ht="15.75" customHeight="1" x14ac:dyDescent="0.25">
      <c r="A1105" s="8" t="s">
        <v>214</v>
      </c>
      <c r="B1105" s="10" t="s">
        <v>94</v>
      </c>
      <c r="C1105" s="10" t="s">
        <v>22</v>
      </c>
      <c r="D1105" s="11">
        <v>9.5608689150517456E-2</v>
      </c>
      <c r="E1105" s="12">
        <v>0.1</v>
      </c>
      <c r="F1105" s="9" t="s">
        <v>83</v>
      </c>
      <c r="G1105" s="10" t="e">
        <f ca="1">CONCAT('BD-Artículos'!$B1105,'BD-Artículos'!$D1105)</f>
        <v>#NAME?</v>
      </c>
      <c r="H1105" s="10" t="s">
        <v>3</v>
      </c>
      <c r="I1105" s="9" t="s">
        <v>26</v>
      </c>
      <c r="J1105" s="12">
        <v>2012</v>
      </c>
      <c r="K1105" s="15" t="s">
        <v>130</v>
      </c>
      <c r="L1105" s="10" t="s">
        <v>86</v>
      </c>
    </row>
    <row r="1106" spans="1:12" ht="15.75" customHeight="1" x14ac:dyDescent="0.25">
      <c r="A1106" s="8" t="s">
        <v>214</v>
      </c>
      <c r="B1106" s="10" t="s">
        <v>94</v>
      </c>
      <c r="C1106" s="10" t="s">
        <v>22</v>
      </c>
      <c r="D1106" s="11">
        <v>0.09</v>
      </c>
      <c r="E1106" s="12">
        <v>0.1</v>
      </c>
      <c r="F1106" s="9" t="s">
        <v>78</v>
      </c>
      <c r="G1106" s="10" t="e">
        <f ca="1">CONCAT('BD-Artículos'!$B1106,'BD-Artículos'!$D1106)</f>
        <v>#NAME?</v>
      </c>
      <c r="H1106" s="10" t="s">
        <v>3</v>
      </c>
      <c r="I1106" s="9" t="s">
        <v>26</v>
      </c>
      <c r="J1106" s="12">
        <v>2012</v>
      </c>
      <c r="K1106" s="15" t="s">
        <v>60</v>
      </c>
      <c r="L1106" s="10" t="s">
        <v>86</v>
      </c>
    </row>
    <row r="1107" spans="1:12" ht="15.75" customHeight="1" x14ac:dyDescent="0.25">
      <c r="A1107" s="8" t="s">
        <v>214</v>
      </c>
      <c r="B1107" s="10" t="s">
        <v>94</v>
      </c>
      <c r="C1107" s="10" t="s">
        <v>22</v>
      </c>
      <c r="D1107" s="11">
        <v>0.06</v>
      </c>
      <c r="E1107" s="12">
        <v>0.1</v>
      </c>
      <c r="F1107" s="9" t="s">
        <v>78</v>
      </c>
      <c r="G1107" s="10" t="e">
        <f ca="1">CONCAT('BD-Artículos'!$B1107,'BD-Artículos'!$D1107)</f>
        <v>#NAME?</v>
      </c>
      <c r="H1107" s="10" t="s">
        <v>3</v>
      </c>
      <c r="I1107" s="9" t="s">
        <v>26</v>
      </c>
      <c r="J1107" s="12">
        <v>2012</v>
      </c>
      <c r="K1107" s="15" t="s">
        <v>60</v>
      </c>
      <c r="L1107" s="10" t="s">
        <v>86</v>
      </c>
    </row>
    <row r="1108" spans="1:12" ht="15.75" customHeight="1" x14ac:dyDescent="0.25">
      <c r="A1108" s="8" t="s">
        <v>214</v>
      </c>
      <c r="B1108" s="10" t="s">
        <v>94</v>
      </c>
      <c r="C1108" s="10" t="s">
        <v>22</v>
      </c>
      <c r="D1108" s="11">
        <v>0.05</v>
      </c>
      <c r="E1108" s="12">
        <v>0.1</v>
      </c>
      <c r="F1108" s="9" t="s">
        <v>83</v>
      </c>
      <c r="G1108" s="10" t="e">
        <f ca="1">CONCAT('BD-Artículos'!$B1108,'BD-Artículos'!$D1108)</f>
        <v>#NAME?</v>
      </c>
      <c r="H1108" s="10" t="s">
        <v>3</v>
      </c>
      <c r="I1108" s="9" t="s">
        <v>26</v>
      </c>
      <c r="J1108" s="12">
        <v>2012</v>
      </c>
      <c r="K1108" s="15" t="s">
        <v>79</v>
      </c>
      <c r="L1108" s="10" t="s">
        <v>86</v>
      </c>
    </row>
    <row r="1109" spans="1:12" ht="15.75" customHeight="1" x14ac:dyDescent="0.25">
      <c r="A1109" s="8" t="s">
        <v>214</v>
      </c>
      <c r="B1109" s="10" t="s">
        <v>94</v>
      </c>
      <c r="C1109" s="10" t="s">
        <v>22</v>
      </c>
      <c r="D1109" s="11">
        <v>0.04</v>
      </c>
      <c r="E1109" s="12">
        <v>0.1</v>
      </c>
      <c r="F1109" s="9" t="s">
        <v>78</v>
      </c>
      <c r="G1109" s="10" t="e">
        <f ca="1">CONCAT('BD-Artículos'!$B1109,'BD-Artículos'!$D1109)</f>
        <v>#NAME?</v>
      </c>
      <c r="H1109" s="10" t="s">
        <v>3</v>
      </c>
      <c r="I1109" s="9" t="s">
        <v>26</v>
      </c>
      <c r="J1109" s="12">
        <v>2012</v>
      </c>
      <c r="K1109" s="15" t="s">
        <v>27</v>
      </c>
      <c r="L1109" s="10" t="s">
        <v>86</v>
      </c>
    </row>
    <row r="1110" spans="1:12" ht="15.75" customHeight="1" x14ac:dyDescent="0.25">
      <c r="A1110" s="8" t="s">
        <v>214</v>
      </c>
      <c r="B1110" s="10" t="s">
        <v>94</v>
      </c>
      <c r="C1110" s="10" t="s">
        <v>22</v>
      </c>
      <c r="D1110" s="11">
        <v>0.03</v>
      </c>
      <c r="E1110" s="12">
        <v>0.1</v>
      </c>
      <c r="F1110" s="9" t="s">
        <v>83</v>
      </c>
      <c r="G1110" s="10" t="e">
        <f ca="1">CONCAT('BD-Artículos'!$B1110,'BD-Artículos'!$D1110)</f>
        <v>#NAME?</v>
      </c>
      <c r="H1110" s="10" t="s">
        <v>3</v>
      </c>
      <c r="I1110" s="9" t="s">
        <v>26</v>
      </c>
      <c r="J1110" s="12">
        <v>2012</v>
      </c>
      <c r="K1110" s="15" t="s">
        <v>27</v>
      </c>
      <c r="L1110" s="10" t="s">
        <v>86</v>
      </c>
    </row>
    <row r="1111" spans="1:12" ht="15.75" customHeight="1" x14ac:dyDescent="0.25">
      <c r="A1111" s="8" t="s">
        <v>214</v>
      </c>
      <c r="B1111" s="10" t="s">
        <v>94</v>
      </c>
      <c r="C1111" s="10" t="s">
        <v>22</v>
      </c>
      <c r="D1111" s="11">
        <v>0.23</v>
      </c>
      <c r="E1111" s="12">
        <v>0.01</v>
      </c>
      <c r="F1111" s="9" t="s">
        <v>118</v>
      </c>
      <c r="G1111" s="10" t="e">
        <f ca="1">CONCAT('BD-Artículos'!$B1111,'BD-Artículos'!$D1111)</f>
        <v>#NAME?</v>
      </c>
      <c r="H1111" s="10" t="s">
        <v>3</v>
      </c>
      <c r="I1111" s="9" t="s">
        <v>120</v>
      </c>
      <c r="J1111" s="12">
        <v>2012</v>
      </c>
      <c r="K1111" s="15" t="s">
        <v>79</v>
      </c>
      <c r="L1111" s="10" t="s">
        <v>86</v>
      </c>
    </row>
    <row r="1112" spans="1:12" ht="15.75" customHeight="1" x14ac:dyDescent="0.25">
      <c r="A1112" s="8" t="s">
        <v>214</v>
      </c>
      <c r="B1112" s="10" t="s">
        <v>94</v>
      </c>
      <c r="C1112" s="10" t="s">
        <v>22</v>
      </c>
      <c r="D1112" s="11">
        <v>0.23</v>
      </c>
      <c r="E1112" s="12">
        <v>0.01</v>
      </c>
      <c r="F1112" s="9" t="s">
        <v>118</v>
      </c>
      <c r="G1112" s="10" t="e">
        <f ca="1">CONCAT('BD-Artículos'!$B1112,'BD-Artículos'!$D1112)</f>
        <v>#NAME?</v>
      </c>
      <c r="H1112" s="10" t="s">
        <v>3</v>
      </c>
      <c r="I1112" s="9" t="s">
        <v>120</v>
      </c>
      <c r="J1112" s="12">
        <v>2012</v>
      </c>
      <c r="K1112" s="15" t="s">
        <v>79</v>
      </c>
      <c r="L1112" s="10" t="s">
        <v>86</v>
      </c>
    </row>
    <row r="1113" spans="1:12" ht="15.75" customHeight="1" x14ac:dyDescent="0.25">
      <c r="A1113" s="8" t="s">
        <v>214</v>
      </c>
      <c r="B1113" s="10" t="s">
        <v>94</v>
      </c>
      <c r="C1113" s="10" t="s">
        <v>22</v>
      </c>
      <c r="D1113" s="11">
        <v>0.3</v>
      </c>
      <c r="E1113" s="12">
        <v>0.1</v>
      </c>
      <c r="F1113" s="9" t="s">
        <v>118</v>
      </c>
      <c r="G1113" s="10" t="e">
        <f ca="1">CONCAT('BD-Artículos'!$B1113,'BD-Artículos'!$D1113)</f>
        <v>#NAME?</v>
      </c>
      <c r="H1113" s="10" t="s">
        <v>3</v>
      </c>
      <c r="I1113" s="9" t="s">
        <v>120</v>
      </c>
      <c r="J1113" s="12">
        <v>2011</v>
      </c>
      <c r="K1113" s="15" t="s">
        <v>31</v>
      </c>
      <c r="L1113" s="10" t="s">
        <v>50</v>
      </c>
    </row>
    <row r="1114" spans="1:12" ht="15.75" customHeight="1" x14ac:dyDescent="0.25">
      <c r="A1114" s="8" t="s">
        <v>214</v>
      </c>
      <c r="B1114" s="10" t="s">
        <v>94</v>
      </c>
      <c r="C1114" s="10" t="s">
        <v>22</v>
      </c>
      <c r="D1114" s="11">
        <v>0.12590265397779277</v>
      </c>
      <c r="E1114" s="12">
        <v>0.1</v>
      </c>
      <c r="F1114" s="9" t="s">
        <v>118</v>
      </c>
      <c r="G1114" s="10" t="e">
        <f ca="1">CONCAT('BD-Artículos'!$B1114,'BD-Artículos'!$D1114)</f>
        <v>#NAME?</v>
      </c>
      <c r="H1114" s="10" t="s">
        <v>3</v>
      </c>
      <c r="I1114" s="9" t="s">
        <v>120</v>
      </c>
      <c r="J1114" s="12">
        <v>2012</v>
      </c>
      <c r="K1114" s="15" t="s">
        <v>60</v>
      </c>
      <c r="L1114" s="10" t="s">
        <v>80</v>
      </c>
    </row>
    <row r="1115" spans="1:12" ht="15.75" customHeight="1" x14ac:dyDescent="0.25">
      <c r="A1115" s="8" t="s">
        <v>214</v>
      </c>
      <c r="B1115" s="10" t="s">
        <v>94</v>
      </c>
      <c r="C1115" s="10" t="s">
        <v>22</v>
      </c>
      <c r="D1115" s="11">
        <v>0.37719958852136098</v>
      </c>
      <c r="E1115" s="12">
        <v>0.1</v>
      </c>
      <c r="F1115" s="9" t="s">
        <v>118</v>
      </c>
      <c r="G1115" s="10" t="e">
        <f ca="1">CONCAT('BD-Artículos'!$B1115,'BD-Artículos'!$D1115)</f>
        <v>#NAME?</v>
      </c>
      <c r="H1115" s="10" t="s">
        <v>3</v>
      </c>
      <c r="I1115" s="9" t="s">
        <v>120</v>
      </c>
      <c r="J1115" s="12">
        <v>2012</v>
      </c>
      <c r="K1115" s="15" t="s">
        <v>107</v>
      </c>
      <c r="L1115" s="10" t="s">
        <v>84</v>
      </c>
    </row>
    <row r="1116" spans="1:12" ht="15.75" customHeight="1" x14ac:dyDescent="0.25">
      <c r="A1116" s="8" t="s">
        <v>214</v>
      </c>
      <c r="B1116" s="10" t="s">
        <v>94</v>
      </c>
      <c r="C1116" s="10" t="s">
        <v>22</v>
      </c>
      <c r="D1116" s="11">
        <v>0.28647368608699292</v>
      </c>
      <c r="E1116" s="12">
        <v>0.1</v>
      </c>
      <c r="F1116" s="9" t="s">
        <v>118</v>
      </c>
      <c r="G1116" s="10" t="e">
        <f ca="1">CONCAT('BD-Artículos'!$B1116,'BD-Artículos'!$D1116)</f>
        <v>#NAME?</v>
      </c>
      <c r="H1116" s="10" t="s">
        <v>3</v>
      </c>
      <c r="I1116" s="9" t="s">
        <v>120</v>
      </c>
      <c r="J1116" s="12">
        <v>2012</v>
      </c>
      <c r="K1116" s="15" t="s">
        <v>103</v>
      </c>
      <c r="L1116" s="10" t="s">
        <v>84</v>
      </c>
    </row>
    <row r="1117" spans="1:12" ht="15.75" customHeight="1" x14ac:dyDescent="0.25">
      <c r="A1117" s="8" t="s">
        <v>214</v>
      </c>
      <c r="B1117" s="10" t="s">
        <v>94</v>
      </c>
      <c r="C1117" s="10" t="s">
        <v>22</v>
      </c>
      <c r="D1117" s="11">
        <v>0.15180584422067658</v>
      </c>
      <c r="E1117" s="12">
        <v>0.1</v>
      </c>
      <c r="F1117" s="9" t="s">
        <v>118</v>
      </c>
      <c r="G1117" s="10" t="e">
        <f ca="1">CONCAT('BD-Artículos'!$B1117,'BD-Artículos'!$D1117)</f>
        <v>#NAME?</v>
      </c>
      <c r="H1117" s="10" t="s">
        <v>3</v>
      </c>
      <c r="I1117" s="9" t="s">
        <v>120</v>
      </c>
      <c r="J1117" s="12">
        <v>2012</v>
      </c>
      <c r="K1117" s="15" t="s">
        <v>130</v>
      </c>
      <c r="L1117" s="10" t="s">
        <v>86</v>
      </c>
    </row>
    <row r="1118" spans="1:12" ht="15.75" customHeight="1" x14ac:dyDescent="0.25">
      <c r="A1118" s="8" t="s">
        <v>214</v>
      </c>
      <c r="B1118" s="10" t="s">
        <v>94</v>
      </c>
      <c r="C1118" s="10" t="s">
        <v>22</v>
      </c>
      <c r="D1118" s="11">
        <v>0.11</v>
      </c>
      <c r="E1118" s="12">
        <v>0.1</v>
      </c>
      <c r="F1118" s="9" t="s">
        <v>118</v>
      </c>
      <c r="G1118" s="10" t="e">
        <f ca="1">CONCAT('BD-Artículos'!$B1118,'BD-Artículos'!$D1118)</f>
        <v>#NAME?</v>
      </c>
      <c r="H1118" s="10" t="s">
        <v>3</v>
      </c>
      <c r="I1118" s="9" t="s">
        <v>120</v>
      </c>
      <c r="J1118" s="12">
        <v>2012</v>
      </c>
      <c r="K1118" s="15" t="s">
        <v>27</v>
      </c>
      <c r="L1118" s="10" t="s">
        <v>86</v>
      </c>
    </row>
    <row r="1119" spans="1:12" ht="15.75" customHeight="1" x14ac:dyDescent="0.25">
      <c r="A1119" s="8" t="s">
        <v>214</v>
      </c>
      <c r="B1119" s="10" t="s">
        <v>94</v>
      </c>
      <c r="C1119" s="10" t="s">
        <v>22</v>
      </c>
      <c r="D1119" s="11">
        <v>0.06</v>
      </c>
      <c r="E1119" s="12">
        <v>0.1</v>
      </c>
      <c r="F1119" s="9" t="s">
        <v>118</v>
      </c>
      <c r="G1119" s="10" t="e">
        <f ca="1">CONCAT('BD-Artículos'!$B1119,'BD-Artículos'!$D1119)</f>
        <v>#NAME?</v>
      </c>
      <c r="H1119" s="10" t="s">
        <v>3</v>
      </c>
      <c r="I1119" s="9" t="s">
        <v>120</v>
      </c>
      <c r="J1119" s="12">
        <v>2012</v>
      </c>
      <c r="K1119" s="15" t="s">
        <v>60</v>
      </c>
      <c r="L1119" s="10" t="s">
        <v>86</v>
      </c>
    </row>
    <row r="1120" spans="1:12" ht="15.75" customHeight="1" x14ac:dyDescent="0.25">
      <c r="A1120" s="8" t="s">
        <v>214</v>
      </c>
      <c r="B1120" s="10" t="s">
        <v>94</v>
      </c>
      <c r="C1120" s="10" t="s">
        <v>22</v>
      </c>
      <c r="D1120" s="11">
        <v>0.04</v>
      </c>
      <c r="E1120" s="12">
        <v>0.1</v>
      </c>
      <c r="F1120" s="9" t="s">
        <v>118</v>
      </c>
      <c r="G1120" s="10" t="e">
        <f ca="1">CONCAT('BD-Artículos'!$B1120,'BD-Artículos'!$D1120)</f>
        <v>#NAME?</v>
      </c>
      <c r="H1120" s="10" t="s">
        <v>3</v>
      </c>
      <c r="I1120" s="9" t="s">
        <v>120</v>
      </c>
      <c r="J1120" s="12">
        <v>2012</v>
      </c>
      <c r="K1120" s="15" t="s">
        <v>79</v>
      </c>
      <c r="L1120" s="10" t="s">
        <v>86</v>
      </c>
    </row>
    <row r="1121" spans="1:12" ht="15.75" customHeight="1" x14ac:dyDescent="0.25">
      <c r="A1121" s="8" t="s">
        <v>215</v>
      </c>
      <c r="B1121" s="9" t="s">
        <v>137</v>
      </c>
      <c r="C1121" s="10" t="s">
        <v>121</v>
      </c>
      <c r="D1121" s="27">
        <v>2.8999999999999998E-3</v>
      </c>
      <c r="E1121" s="12" t="s">
        <v>24</v>
      </c>
      <c r="F1121" s="10" t="s">
        <v>33</v>
      </c>
      <c r="G1121" s="10" t="e">
        <f ca="1">CONCAT('BD-Artículos'!$B1121,'BD-Artículos'!$D1121)</f>
        <v>#NAME?</v>
      </c>
      <c r="H1121" s="10" t="s">
        <v>3</v>
      </c>
      <c r="I1121" s="10" t="s">
        <v>26</v>
      </c>
      <c r="J1121" s="12">
        <v>2009</v>
      </c>
      <c r="K1121" s="12" t="s">
        <v>31</v>
      </c>
      <c r="L1121" s="14" t="s">
        <v>28</v>
      </c>
    </row>
    <row r="1122" spans="1:12" ht="15.75" customHeight="1" x14ac:dyDescent="0.25">
      <c r="A1122" s="8" t="s">
        <v>215</v>
      </c>
      <c r="B1122" s="9" t="s">
        <v>137</v>
      </c>
      <c r="C1122" s="10" t="s">
        <v>121</v>
      </c>
      <c r="D1122" s="27">
        <v>2.8E-3</v>
      </c>
      <c r="E1122" s="12" t="s">
        <v>24</v>
      </c>
      <c r="F1122" s="10" t="s">
        <v>29</v>
      </c>
      <c r="G1122" s="10" t="e">
        <f ca="1">CONCAT('BD-Artículos'!$B1122,'BD-Artículos'!$D1122)</f>
        <v>#NAME?</v>
      </c>
      <c r="H1122" s="10" t="s">
        <v>3</v>
      </c>
      <c r="I1122" s="10" t="s">
        <v>26</v>
      </c>
      <c r="J1122" s="12">
        <v>2009</v>
      </c>
      <c r="K1122" s="12" t="s">
        <v>31</v>
      </c>
      <c r="L1122" s="14" t="s">
        <v>28</v>
      </c>
    </row>
    <row r="1123" spans="1:12" ht="15.75" customHeight="1" x14ac:dyDescent="0.25">
      <c r="A1123" s="8" t="s">
        <v>215</v>
      </c>
      <c r="B1123" s="9" t="s">
        <v>137</v>
      </c>
      <c r="C1123" s="10" t="s">
        <v>121</v>
      </c>
      <c r="D1123" s="27">
        <v>2.64E-3</v>
      </c>
      <c r="E1123" s="12" t="s">
        <v>24</v>
      </c>
      <c r="F1123" s="10" t="s">
        <v>90</v>
      </c>
      <c r="G1123" s="10" t="e">
        <f ca="1">CONCAT('BD-Artículos'!$B1123,'BD-Artículos'!$D1123)</f>
        <v>#NAME?</v>
      </c>
      <c r="H1123" s="10" t="s">
        <v>3</v>
      </c>
      <c r="I1123" s="10" t="s">
        <v>26</v>
      </c>
      <c r="J1123" s="12">
        <v>2009</v>
      </c>
      <c r="K1123" s="12" t="s">
        <v>31</v>
      </c>
      <c r="L1123" s="14" t="s">
        <v>28</v>
      </c>
    </row>
    <row r="1124" spans="1:12" ht="15.75" customHeight="1" x14ac:dyDescent="0.25">
      <c r="A1124" s="8" t="s">
        <v>215</v>
      </c>
      <c r="B1124" s="9" t="s">
        <v>137</v>
      </c>
      <c r="C1124" s="10" t="s">
        <v>121</v>
      </c>
      <c r="D1124" s="27">
        <v>2.2200000000000002E-3</v>
      </c>
      <c r="E1124" s="12" t="s">
        <v>24</v>
      </c>
      <c r="F1124" s="10" t="s">
        <v>29</v>
      </c>
      <c r="G1124" s="10" t="e">
        <f ca="1">CONCAT('BD-Artículos'!$B1124,'BD-Artículos'!$D1124)</f>
        <v>#NAME?</v>
      </c>
      <c r="H1124" s="10" t="s">
        <v>3</v>
      </c>
      <c r="I1124" s="10" t="s">
        <v>26</v>
      </c>
      <c r="J1124" s="12">
        <v>2009</v>
      </c>
      <c r="K1124" s="12" t="s">
        <v>27</v>
      </c>
      <c r="L1124" s="14" t="s">
        <v>28</v>
      </c>
    </row>
    <row r="1125" spans="1:12" ht="15.75" customHeight="1" x14ac:dyDescent="0.25">
      <c r="A1125" s="8" t="s">
        <v>215</v>
      </c>
      <c r="B1125" s="9" t="s">
        <v>137</v>
      </c>
      <c r="C1125" s="10" t="s">
        <v>121</v>
      </c>
      <c r="D1125" s="27">
        <v>1.49E-3</v>
      </c>
      <c r="E1125" s="12" t="s">
        <v>24</v>
      </c>
      <c r="F1125" s="10" t="s">
        <v>92</v>
      </c>
      <c r="G1125" s="10" t="e">
        <f ca="1">CONCAT('BD-Artículos'!$B1125,'BD-Artículos'!$D1125)</f>
        <v>#NAME?</v>
      </c>
      <c r="H1125" s="10" t="s">
        <v>3</v>
      </c>
      <c r="I1125" s="10" t="s">
        <v>26</v>
      </c>
      <c r="J1125" s="12">
        <v>2009</v>
      </c>
      <c r="K1125" s="12" t="s">
        <v>27</v>
      </c>
      <c r="L1125" s="14" t="s">
        <v>28</v>
      </c>
    </row>
    <row r="1126" spans="1:12" ht="15.75" customHeight="1" x14ac:dyDescent="0.25">
      <c r="A1126" s="8" t="s">
        <v>215</v>
      </c>
      <c r="B1126" s="9" t="s">
        <v>137</v>
      </c>
      <c r="C1126" s="10" t="s">
        <v>121</v>
      </c>
      <c r="D1126" s="27">
        <v>1.15E-3</v>
      </c>
      <c r="E1126" s="12" t="s">
        <v>24</v>
      </c>
      <c r="F1126" s="10" t="s">
        <v>34</v>
      </c>
      <c r="G1126" s="10" t="e">
        <f ca="1">CONCAT('BD-Artículos'!$B1126,'BD-Artículos'!$D1126)</f>
        <v>#NAME?</v>
      </c>
      <c r="H1126" s="10" t="s">
        <v>3</v>
      </c>
      <c r="I1126" s="10" t="s">
        <v>26</v>
      </c>
      <c r="J1126" s="12">
        <v>2009</v>
      </c>
      <c r="K1126" s="12" t="s">
        <v>31</v>
      </c>
      <c r="L1126" s="14" t="s">
        <v>28</v>
      </c>
    </row>
    <row r="1127" spans="1:12" ht="15.75" customHeight="1" x14ac:dyDescent="0.25">
      <c r="A1127" s="8" t="s">
        <v>215</v>
      </c>
      <c r="B1127" s="9" t="s">
        <v>137</v>
      </c>
      <c r="C1127" s="10" t="s">
        <v>121</v>
      </c>
      <c r="D1127" s="11">
        <v>4.0000000000000001E-3</v>
      </c>
      <c r="E1127" s="12" t="s">
        <v>24</v>
      </c>
      <c r="F1127" s="9" t="s">
        <v>42</v>
      </c>
      <c r="G1127" s="10" t="e">
        <f ca="1">CONCAT('BD-Artículos'!$B1127,'BD-Artículos'!$D1127)</f>
        <v>#NAME?</v>
      </c>
      <c r="H1127" s="9" t="s">
        <v>2</v>
      </c>
      <c r="I1127" s="10" t="s">
        <v>37</v>
      </c>
      <c r="J1127" s="12">
        <v>2009</v>
      </c>
      <c r="K1127" s="12" t="s">
        <v>31</v>
      </c>
      <c r="L1127" s="14" t="s">
        <v>39</v>
      </c>
    </row>
    <row r="1128" spans="1:12" ht="15.75" customHeight="1" x14ac:dyDescent="0.25">
      <c r="A1128" s="8" t="s">
        <v>215</v>
      </c>
      <c r="B1128" s="9" t="s">
        <v>137</v>
      </c>
      <c r="C1128" s="10" t="s">
        <v>121</v>
      </c>
      <c r="D1128" s="11">
        <v>3.0000000000000001E-3</v>
      </c>
      <c r="E1128" s="12" t="s">
        <v>24</v>
      </c>
      <c r="F1128" s="9" t="s">
        <v>36</v>
      </c>
      <c r="G1128" s="10" t="e">
        <f ca="1">CONCAT('BD-Artículos'!$B1128,'BD-Artículos'!$D1128)</f>
        <v>#NAME?</v>
      </c>
      <c r="H1128" s="9" t="s">
        <v>2</v>
      </c>
      <c r="I1128" s="10" t="s">
        <v>37</v>
      </c>
      <c r="J1128" s="12">
        <v>2009</v>
      </c>
      <c r="K1128" s="12" t="s">
        <v>38</v>
      </c>
      <c r="L1128" s="14" t="s">
        <v>39</v>
      </c>
    </row>
    <row r="1129" spans="1:12" ht="15.75" customHeight="1" x14ac:dyDescent="0.25">
      <c r="A1129" s="8" t="s">
        <v>215</v>
      </c>
      <c r="B1129" s="9" t="s">
        <v>137</v>
      </c>
      <c r="C1129" s="10" t="s">
        <v>121</v>
      </c>
      <c r="D1129" s="11">
        <v>1E-3</v>
      </c>
      <c r="E1129" s="12" t="s">
        <v>24</v>
      </c>
      <c r="F1129" s="9" t="s">
        <v>42</v>
      </c>
      <c r="G1129" s="10" t="e">
        <f ca="1">CONCAT('BD-Artículos'!$B1129,'BD-Artículos'!$D1129)</f>
        <v>#NAME?</v>
      </c>
      <c r="H1129" s="9" t="s">
        <v>2</v>
      </c>
      <c r="I1129" s="10" t="s">
        <v>37</v>
      </c>
      <c r="J1129" s="12">
        <v>2009</v>
      </c>
      <c r="K1129" s="12" t="s">
        <v>38</v>
      </c>
      <c r="L1129" s="14" t="s">
        <v>39</v>
      </c>
    </row>
    <row r="1130" spans="1:12" ht="15.75" customHeight="1" x14ac:dyDescent="0.25">
      <c r="A1130" s="8" t="s">
        <v>215</v>
      </c>
      <c r="B1130" s="9" t="s">
        <v>137</v>
      </c>
      <c r="C1130" s="10" t="s">
        <v>121</v>
      </c>
      <c r="D1130" s="11">
        <v>1E-3</v>
      </c>
      <c r="E1130" s="12" t="s">
        <v>24</v>
      </c>
      <c r="F1130" s="9" t="s">
        <v>161</v>
      </c>
      <c r="G1130" s="10" t="e">
        <f ca="1">CONCAT('BD-Artículos'!$B1130,'BD-Artículos'!$D1130)</f>
        <v>#NAME?</v>
      </c>
      <c r="H1130" s="9" t="s">
        <v>2</v>
      </c>
      <c r="I1130" s="10" t="s">
        <v>26</v>
      </c>
      <c r="J1130" s="12">
        <v>2009</v>
      </c>
      <c r="K1130" s="12" t="s">
        <v>38</v>
      </c>
      <c r="L1130" s="14" t="s">
        <v>39</v>
      </c>
    </row>
    <row r="1131" spans="1:12" ht="15.75" customHeight="1" x14ac:dyDescent="0.25">
      <c r="A1131" s="8" t="s">
        <v>215</v>
      </c>
      <c r="B1131" s="9" t="s">
        <v>137</v>
      </c>
      <c r="C1131" s="10" t="s">
        <v>121</v>
      </c>
      <c r="D1131" s="11">
        <v>1E-3</v>
      </c>
      <c r="E1131" s="12" t="s">
        <v>24</v>
      </c>
      <c r="F1131" s="9" t="s">
        <v>44</v>
      </c>
      <c r="G1131" s="10" t="e">
        <f ca="1">CONCAT('BD-Artículos'!$B1131,'BD-Artículos'!$D1131)</f>
        <v>#NAME?</v>
      </c>
      <c r="H1131" s="9" t="s">
        <v>2</v>
      </c>
      <c r="I1131" s="10" t="s">
        <v>26</v>
      </c>
      <c r="J1131" s="12">
        <v>2009</v>
      </c>
      <c r="K1131" s="12" t="s">
        <v>38</v>
      </c>
      <c r="L1131" s="14" t="s">
        <v>39</v>
      </c>
    </row>
    <row r="1132" spans="1:12" ht="15.75" customHeight="1" x14ac:dyDescent="0.25">
      <c r="A1132" s="8" t="s">
        <v>216</v>
      </c>
      <c r="B1132" s="37" t="s">
        <v>95</v>
      </c>
      <c r="C1132" s="10" t="s">
        <v>22</v>
      </c>
      <c r="D1132" s="38">
        <v>0.15</v>
      </c>
      <c r="E1132" s="12" t="s">
        <v>24</v>
      </c>
      <c r="F1132" s="37" t="s">
        <v>166</v>
      </c>
      <c r="G1132" s="10" t="e">
        <f ca="1">CONCAT('BD-Artículos'!$B1132,'BD-Artículos'!$D1132)</f>
        <v>#NAME?</v>
      </c>
      <c r="H1132" s="9" t="s">
        <v>1</v>
      </c>
      <c r="I1132" s="8" t="s">
        <v>167</v>
      </c>
      <c r="J1132" s="39">
        <v>2007</v>
      </c>
      <c r="K1132" s="40" t="s">
        <v>31</v>
      </c>
      <c r="L1132" s="41" t="s">
        <v>168</v>
      </c>
    </row>
    <row r="1133" spans="1:12" ht="15.75" customHeight="1" x14ac:dyDescent="0.25">
      <c r="A1133" s="8" t="s">
        <v>217</v>
      </c>
      <c r="B1133" s="8" t="s">
        <v>96</v>
      </c>
      <c r="C1133" s="10" t="s">
        <v>22</v>
      </c>
      <c r="D1133" s="38">
        <v>0.06</v>
      </c>
      <c r="E1133" s="12">
        <v>0.03</v>
      </c>
      <c r="F1133" s="37" t="s">
        <v>78</v>
      </c>
      <c r="G1133" s="10" t="e">
        <f ca="1">CONCAT('BD-Artículos'!$B1133,'BD-Artículos'!$D1133)</f>
        <v>#NAME?</v>
      </c>
      <c r="H1133" s="10" t="s">
        <v>3</v>
      </c>
      <c r="I1133" s="37" t="s">
        <v>26</v>
      </c>
      <c r="J1133" s="40">
        <v>2012</v>
      </c>
      <c r="K1133" s="42" t="s">
        <v>79</v>
      </c>
      <c r="L1133" s="8" t="s">
        <v>80</v>
      </c>
    </row>
    <row r="1134" spans="1:12" ht="15.75" customHeight="1" x14ac:dyDescent="0.25">
      <c r="A1134" s="8" t="s">
        <v>217</v>
      </c>
      <c r="B1134" s="8" t="s">
        <v>96</v>
      </c>
      <c r="C1134" s="10" t="s">
        <v>22</v>
      </c>
      <c r="D1134" s="38">
        <v>0.05</v>
      </c>
      <c r="E1134" s="12">
        <v>0.03</v>
      </c>
      <c r="F1134" s="37" t="s">
        <v>78</v>
      </c>
      <c r="G1134" s="10" t="e">
        <f ca="1">CONCAT('BD-Artículos'!$B1134,'BD-Artículos'!$D1134)</f>
        <v>#NAME?</v>
      </c>
      <c r="H1134" s="10" t="s">
        <v>3</v>
      </c>
      <c r="I1134" s="37" t="s">
        <v>26</v>
      </c>
      <c r="J1134" s="40">
        <v>2012</v>
      </c>
      <c r="K1134" s="42" t="s">
        <v>79</v>
      </c>
      <c r="L1134" s="8" t="s">
        <v>80</v>
      </c>
    </row>
    <row r="1135" spans="1:12" ht="15.75" customHeight="1" x14ac:dyDescent="0.25">
      <c r="A1135" s="8" t="s">
        <v>217</v>
      </c>
      <c r="B1135" s="8" t="s">
        <v>96</v>
      </c>
      <c r="C1135" s="10" t="s">
        <v>22</v>
      </c>
      <c r="D1135" s="38">
        <v>0.06</v>
      </c>
      <c r="E1135" s="12">
        <v>0.03</v>
      </c>
      <c r="F1135" s="37" t="s">
        <v>83</v>
      </c>
      <c r="G1135" s="10" t="e">
        <f ca="1">CONCAT('BD-Artículos'!$B1135,'BD-Artículos'!$D1135)</f>
        <v>#NAME?</v>
      </c>
      <c r="H1135" s="10" t="s">
        <v>3</v>
      </c>
      <c r="I1135" s="37" t="s">
        <v>26</v>
      </c>
      <c r="J1135" s="40">
        <v>2012</v>
      </c>
      <c r="K1135" s="42" t="s">
        <v>79</v>
      </c>
      <c r="L1135" s="8" t="s">
        <v>86</v>
      </c>
    </row>
    <row r="1136" spans="1:12" ht="15.75" customHeight="1" x14ac:dyDescent="0.25">
      <c r="A1136" s="8" t="s">
        <v>217</v>
      </c>
      <c r="B1136" s="8" t="s">
        <v>96</v>
      </c>
      <c r="C1136" s="10" t="s">
        <v>22</v>
      </c>
      <c r="D1136" s="38">
        <v>0.04</v>
      </c>
      <c r="E1136" s="12">
        <v>0.03</v>
      </c>
      <c r="F1136" s="37" t="s">
        <v>83</v>
      </c>
      <c r="G1136" s="10" t="e">
        <f ca="1">CONCAT('BD-Artículos'!$B1136,'BD-Artículos'!$D1136)</f>
        <v>#NAME?</v>
      </c>
      <c r="H1136" s="10" t="s">
        <v>3</v>
      </c>
      <c r="I1136" s="37" t="s">
        <v>26</v>
      </c>
      <c r="J1136" s="40">
        <v>2012</v>
      </c>
      <c r="K1136" s="42" t="s">
        <v>79</v>
      </c>
      <c r="L1136" s="8" t="s">
        <v>86</v>
      </c>
    </row>
    <row r="1137" spans="1:12" ht="15.75" customHeight="1" x14ac:dyDescent="0.25">
      <c r="A1137" s="8" t="s">
        <v>217</v>
      </c>
      <c r="B1137" s="8" t="s">
        <v>96</v>
      </c>
      <c r="C1137" s="10" t="s">
        <v>22</v>
      </c>
      <c r="D1137" s="38">
        <v>0.09</v>
      </c>
      <c r="E1137" s="12">
        <v>0.1</v>
      </c>
      <c r="F1137" s="37" t="s">
        <v>78</v>
      </c>
      <c r="G1137" s="10" t="e">
        <f ca="1">CONCAT('BD-Artículos'!$B1137,'BD-Artículos'!$D1137)</f>
        <v>#NAME?</v>
      </c>
      <c r="H1137" s="10" t="s">
        <v>3</v>
      </c>
      <c r="I1137" s="37" t="s">
        <v>26</v>
      </c>
      <c r="J1137" s="40">
        <v>2012</v>
      </c>
      <c r="K1137" s="42" t="s">
        <v>79</v>
      </c>
      <c r="L1137" s="8" t="s">
        <v>80</v>
      </c>
    </row>
    <row r="1138" spans="1:12" ht="15.75" customHeight="1" x14ac:dyDescent="0.25">
      <c r="A1138" s="8" t="s">
        <v>217</v>
      </c>
      <c r="B1138" s="8" t="s">
        <v>96</v>
      </c>
      <c r="C1138" s="10" t="s">
        <v>22</v>
      </c>
      <c r="D1138" s="38">
        <v>0.14000000000000001</v>
      </c>
      <c r="E1138" s="12">
        <v>0.1</v>
      </c>
      <c r="F1138" s="37" t="s">
        <v>83</v>
      </c>
      <c r="G1138" s="10" t="e">
        <f ca="1">CONCAT('BD-Artículos'!$B1138,'BD-Artículos'!$D1138)</f>
        <v>#NAME?</v>
      </c>
      <c r="H1138" s="10" t="s">
        <v>3</v>
      </c>
      <c r="I1138" s="37" t="s">
        <v>26</v>
      </c>
      <c r="J1138" s="40">
        <v>2012</v>
      </c>
      <c r="K1138" s="42" t="s">
        <v>103</v>
      </c>
      <c r="L1138" s="8" t="s">
        <v>84</v>
      </c>
    </row>
    <row r="1139" spans="1:12" ht="15.75" customHeight="1" x14ac:dyDescent="0.25">
      <c r="A1139" s="8" t="s">
        <v>217</v>
      </c>
      <c r="B1139" s="8" t="s">
        <v>96</v>
      </c>
      <c r="C1139" s="10" t="s">
        <v>22</v>
      </c>
      <c r="D1139" s="38">
        <v>0.12</v>
      </c>
      <c r="E1139" s="12">
        <v>0.1</v>
      </c>
      <c r="F1139" s="37" t="s">
        <v>78</v>
      </c>
      <c r="G1139" s="10" t="e">
        <f ca="1">CONCAT('BD-Artículos'!$B1139,'BD-Artículos'!$D1139)</f>
        <v>#NAME?</v>
      </c>
      <c r="H1139" s="10" t="s">
        <v>3</v>
      </c>
      <c r="I1139" s="37" t="s">
        <v>26</v>
      </c>
      <c r="J1139" s="40">
        <v>2012</v>
      </c>
      <c r="K1139" s="42" t="s">
        <v>103</v>
      </c>
      <c r="L1139" s="8" t="s">
        <v>84</v>
      </c>
    </row>
    <row r="1140" spans="1:12" ht="15.75" customHeight="1" x14ac:dyDescent="0.25">
      <c r="A1140" s="8" t="s">
        <v>217</v>
      </c>
      <c r="B1140" s="8" t="s">
        <v>96</v>
      </c>
      <c r="C1140" s="10" t="s">
        <v>22</v>
      </c>
      <c r="D1140" s="38">
        <v>0.2</v>
      </c>
      <c r="E1140" s="12">
        <v>0.1</v>
      </c>
      <c r="F1140" s="37" t="s">
        <v>83</v>
      </c>
      <c r="G1140" s="10" t="e">
        <f ca="1">CONCAT('BD-Artículos'!$B1140,'BD-Artículos'!$D1140)</f>
        <v>#NAME?</v>
      </c>
      <c r="H1140" s="10" t="s">
        <v>3</v>
      </c>
      <c r="I1140" s="37" t="s">
        <v>26</v>
      </c>
      <c r="J1140" s="40">
        <v>2011</v>
      </c>
      <c r="K1140" s="42" t="s">
        <v>27</v>
      </c>
      <c r="L1140" s="8" t="s">
        <v>86</v>
      </c>
    </row>
    <row r="1141" spans="1:12" ht="15.75" customHeight="1" x14ac:dyDescent="0.25">
      <c r="A1141" s="8" t="s">
        <v>217</v>
      </c>
      <c r="B1141" s="8" t="s">
        <v>96</v>
      </c>
      <c r="C1141" s="10" t="s">
        <v>22</v>
      </c>
      <c r="D1141" s="38">
        <v>0.2</v>
      </c>
      <c r="E1141" s="12">
        <v>0.1</v>
      </c>
      <c r="F1141" s="37" t="s">
        <v>78</v>
      </c>
      <c r="G1141" s="10" t="e">
        <f ca="1">CONCAT('BD-Artículos'!$B1141,'BD-Artículos'!$D1141)</f>
        <v>#NAME?</v>
      </c>
      <c r="H1141" s="10" t="s">
        <v>3</v>
      </c>
      <c r="I1141" s="37" t="s">
        <v>26</v>
      </c>
      <c r="J1141" s="40">
        <v>2011</v>
      </c>
      <c r="K1141" s="42" t="s">
        <v>27</v>
      </c>
      <c r="L1141" s="8" t="s">
        <v>86</v>
      </c>
    </row>
    <row r="1142" spans="1:12" ht="15.75" customHeight="1" x14ac:dyDescent="0.25">
      <c r="A1142" s="8" t="s">
        <v>217</v>
      </c>
      <c r="B1142" s="8" t="s">
        <v>96</v>
      </c>
      <c r="C1142" s="10" t="s">
        <v>22</v>
      </c>
      <c r="D1142" s="38">
        <v>0.19</v>
      </c>
      <c r="E1142" s="12">
        <v>0.1</v>
      </c>
      <c r="F1142" s="37" t="s">
        <v>83</v>
      </c>
      <c r="G1142" s="10" t="e">
        <f ca="1">CONCAT('BD-Artículos'!$B1142,'BD-Artículos'!$D1142)</f>
        <v>#NAME?</v>
      </c>
      <c r="H1142" s="10" t="s">
        <v>3</v>
      </c>
      <c r="I1142" s="37" t="s">
        <v>26</v>
      </c>
      <c r="J1142" s="40">
        <v>2012</v>
      </c>
      <c r="K1142" s="42" t="s">
        <v>79</v>
      </c>
      <c r="L1142" s="8" t="s">
        <v>86</v>
      </c>
    </row>
    <row r="1143" spans="1:12" ht="15.75" customHeight="1" x14ac:dyDescent="0.25">
      <c r="A1143" s="8" t="s">
        <v>217</v>
      </c>
      <c r="B1143" s="8" t="s">
        <v>96</v>
      </c>
      <c r="C1143" s="10" t="s">
        <v>22</v>
      </c>
      <c r="D1143" s="38">
        <v>7.0000000000000007E-2</v>
      </c>
      <c r="E1143" s="12">
        <v>0.1</v>
      </c>
      <c r="F1143" s="37" t="s">
        <v>83</v>
      </c>
      <c r="G1143" s="10" t="e">
        <f ca="1">CONCAT('BD-Artículos'!$B1143,'BD-Artículos'!$D1143)</f>
        <v>#NAME?</v>
      </c>
      <c r="H1143" s="10" t="s">
        <v>3</v>
      </c>
      <c r="I1143" s="37" t="s">
        <v>26</v>
      </c>
      <c r="J1143" s="40">
        <v>2012</v>
      </c>
      <c r="K1143" s="42" t="s">
        <v>27</v>
      </c>
      <c r="L1143" s="8" t="s">
        <v>86</v>
      </c>
    </row>
    <row r="1144" spans="1:12" ht="15.75" customHeight="1" x14ac:dyDescent="0.25">
      <c r="A1144" s="8" t="s">
        <v>217</v>
      </c>
      <c r="B1144" s="8" t="s">
        <v>96</v>
      </c>
      <c r="C1144" s="10" t="s">
        <v>22</v>
      </c>
      <c r="D1144" s="38">
        <v>0.06</v>
      </c>
      <c r="E1144" s="12">
        <v>0.1</v>
      </c>
      <c r="F1144" s="37" t="s">
        <v>78</v>
      </c>
      <c r="G1144" s="10" t="e">
        <f ca="1">CONCAT('BD-Artículos'!$B1144,'BD-Artículos'!$D1144)</f>
        <v>#NAME?</v>
      </c>
      <c r="H1144" s="10" t="s">
        <v>3</v>
      </c>
      <c r="I1144" s="37" t="s">
        <v>26</v>
      </c>
      <c r="J1144" s="40">
        <v>2012</v>
      </c>
      <c r="K1144" s="42" t="s">
        <v>27</v>
      </c>
      <c r="L1144" s="8" t="s">
        <v>86</v>
      </c>
    </row>
    <row r="1145" spans="1:12" ht="15.75" customHeight="1" x14ac:dyDescent="0.25">
      <c r="A1145" s="8" t="s">
        <v>217</v>
      </c>
      <c r="B1145" s="8" t="s">
        <v>96</v>
      </c>
      <c r="C1145" s="10" t="s">
        <v>22</v>
      </c>
      <c r="D1145" s="38">
        <v>6.0679839354713098E-2</v>
      </c>
      <c r="E1145" s="12" t="s">
        <v>24</v>
      </c>
      <c r="F1145" s="8" t="s">
        <v>34</v>
      </c>
      <c r="G1145" s="10" t="e">
        <f ca="1">CONCAT('BD-Artículos'!$B1145,'BD-Artículos'!$D1145)</f>
        <v>#NAME?</v>
      </c>
      <c r="H1145" s="10" t="s">
        <v>3</v>
      </c>
      <c r="I1145" s="8" t="s">
        <v>26</v>
      </c>
      <c r="J1145" s="40">
        <v>2009</v>
      </c>
      <c r="K1145" s="40" t="s">
        <v>27</v>
      </c>
      <c r="L1145" s="41" t="s">
        <v>28</v>
      </c>
    </row>
    <row r="1146" spans="1:12" ht="15.75" customHeight="1" x14ac:dyDescent="0.25">
      <c r="A1146" s="8" t="s">
        <v>217</v>
      </c>
      <c r="B1146" s="8" t="s">
        <v>96</v>
      </c>
      <c r="C1146" s="10" t="s">
        <v>22</v>
      </c>
      <c r="D1146" s="38">
        <v>7.0000000000000007E-2</v>
      </c>
      <c r="E1146" s="12">
        <v>0.03</v>
      </c>
      <c r="F1146" s="37" t="s">
        <v>118</v>
      </c>
      <c r="G1146" s="10" t="e">
        <f ca="1">CONCAT('BD-Artículos'!$B1146,'BD-Artículos'!$D1146)</f>
        <v>#NAME?</v>
      </c>
      <c r="H1146" s="10" t="s">
        <v>3</v>
      </c>
      <c r="I1146" s="37" t="s">
        <v>120</v>
      </c>
      <c r="J1146" s="40">
        <v>2012</v>
      </c>
      <c r="K1146" s="42" t="s">
        <v>79</v>
      </c>
      <c r="L1146" s="8" t="s">
        <v>86</v>
      </c>
    </row>
    <row r="1147" spans="1:12" ht="15.75" customHeight="1" x14ac:dyDescent="0.25">
      <c r="A1147" s="8" t="s">
        <v>217</v>
      </c>
      <c r="B1147" s="8" t="s">
        <v>96</v>
      </c>
      <c r="C1147" s="10" t="s">
        <v>22</v>
      </c>
      <c r="D1147" s="38">
        <v>7.0000000000000007E-2</v>
      </c>
      <c r="E1147" s="12">
        <v>0.03</v>
      </c>
      <c r="F1147" s="37" t="s">
        <v>118</v>
      </c>
      <c r="G1147" s="10" t="e">
        <f ca="1">CONCAT('BD-Artículos'!$B1147,'BD-Artículos'!$D1147)</f>
        <v>#NAME?</v>
      </c>
      <c r="H1147" s="10" t="s">
        <v>3</v>
      </c>
      <c r="I1147" s="37" t="s">
        <v>120</v>
      </c>
      <c r="J1147" s="40">
        <v>2012</v>
      </c>
      <c r="K1147" s="42" t="s">
        <v>79</v>
      </c>
      <c r="L1147" s="8" t="s">
        <v>86</v>
      </c>
    </row>
    <row r="1148" spans="1:12" ht="15.75" customHeight="1" x14ac:dyDescent="0.25">
      <c r="A1148" s="8" t="s">
        <v>217</v>
      </c>
      <c r="B1148" s="8" t="s">
        <v>96</v>
      </c>
      <c r="C1148" s="10" t="s">
        <v>22</v>
      </c>
      <c r="D1148" s="38">
        <v>0.35</v>
      </c>
      <c r="E1148" s="12">
        <v>0.1</v>
      </c>
      <c r="F1148" s="37" t="s">
        <v>118</v>
      </c>
      <c r="G1148" s="10" t="e">
        <f ca="1">CONCAT('BD-Artículos'!$B1148,'BD-Artículos'!$D1148)</f>
        <v>#NAME?</v>
      </c>
      <c r="H1148" s="10" t="s">
        <v>3</v>
      </c>
      <c r="I1148" s="37" t="s">
        <v>120</v>
      </c>
      <c r="J1148" s="40">
        <v>2012</v>
      </c>
      <c r="K1148" s="42" t="s">
        <v>103</v>
      </c>
      <c r="L1148" s="8" t="s">
        <v>84</v>
      </c>
    </row>
    <row r="1149" spans="1:12" ht="15.75" customHeight="1" x14ac:dyDescent="0.25">
      <c r="A1149" s="8" t="s">
        <v>217</v>
      </c>
      <c r="B1149" s="8" t="s">
        <v>96</v>
      </c>
      <c r="C1149" s="10" t="s">
        <v>22</v>
      </c>
      <c r="D1149" s="38">
        <v>0.22</v>
      </c>
      <c r="E1149" s="12">
        <v>0.1</v>
      </c>
      <c r="F1149" s="37" t="s">
        <v>118</v>
      </c>
      <c r="G1149" s="10" t="e">
        <f ca="1">CONCAT('BD-Artículos'!$B1149,'BD-Artículos'!$D1149)</f>
        <v>#NAME?</v>
      </c>
      <c r="H1149" s="10" t="s">
        <v>3</v>
      </c>
      <c r="I1149" s="37" t="s">
        <v>120</v>
      </c>
      <c r="J1149" s="40">
        <v>2012</v>
      </c>
      <c r="K1149" s="42" t="s">
        <v>79</v>
      </c>
      <c r="L1149" s="8" t="s">
        <v>86</v>
      </c>
    </row>
    <row r="1150" spans="1:12" ht="15.75" customHeight="1" x14ac:dyDescent="0.25">
      <c r="A1150" s="8" t="s">
        <v>217</v>
      </c>
      <c r="B1150" s="8" t="s">
        <v>96</v>
      </c>
      <c r="C1150" s="10" t="s">
        <v>22</v>
      </c>
      <c r="D1150" s="38">
        <v>0.17</v>
      </c>
      <c r="E1150" s="12">
        <v>0.1</v>
      </c>
      <c r="F1150" s="37" t="s">
        <v>118</v>
      </c>
      <c r="G1150" s="10" t="e">
        <f ca="1">CONCAT('BD-Artículos'!$B1150,'BD-Artículos'!$D1150)</f>
        <v>#NAME?</v>
      </c>
      <c r="H1150" s="10" t="s">
        <v>3</v>
      </c>
      <c r="I1150" s="37" t="s">
        <v>120</v>
      </c>
      <c r="J1150" s="40">
        <v>2012</v>
      </c>
      <c r="K1150" s="42" t="s">
        <v>27</v>
      </c>
      <c r="L1150" s="8" t="s">
        <v>86</v>
      </c>
    </row>
    <row r="1151" spans="1:12" ht="15.75" customHeight="1" x14ac:dyDescent="0.25">
      <c r="A1151" s="8" t="s">
        <v>217</v>
      </c>
      <c r="B1151" s="8" t="s">
        <v>96</v>
      </c>
      <c r="C1151" s="10" t="s">
        <v>22</v>
      </c>
      <c r="D1151" s="38">
        <v>7.0000000000000007E-2</v>
      </c>
      <c r="E1151" s="12">
        <v>0.05</v>
      </c>
      <c r="F1151" s="8" t="s">
        <v>140</v>
      </c>
      <c r="G1151" s="10" t="e">
        <f ca="1">CONCAT('BD-Artículos'!$B1151,'BD-Artículos'!$D1151)</f>
        <v>#NAME?</v>
      </c>
      <c r="H1151" s="10" t="s">
        <v>3</v>
      </c>
      <c r="I1151" s="8" t="s">
        <v>24</v>
      </c>
      <c r="J1151" s="40">
        <v>2016</v>
      </c>
      <c r="K1151" s="40" t="s">
        <v>103</v>
      </c>
      <c r="L1151" s="8" t="s">
        <v>141</v>
      </c>
    </row>
    <row r="1152" spans="1:12" ht="15.75" customHeight="1" x14ac:dyDescent="0.25">
      <c r="A1152" s="8" t="s">
        <v>217</v>
      </c>
      <c r="B1152" s="8" t="s">
        <v>96</v>
      </c>
      <c r="C1152" s="10" t="s">
        <v>22</v>
      </c>
      <c r="D1152" s="38">
        <v>7.0000000000000007E-2</v>
      </c>
      <c r="E1152" s="12">
        <v>0.05</v>
      </c>
      <c r="F1152" s="8" t="s">
        <v>260</v>
      </c>
      <c r="G1152" s="10" t="e">
        <f ca="1">CONCAT('BD-Artículos'!$B1152,'BD-Artículos'!$D1152)</f>
        <v>#NAME?</v>
      </c>
      <c r="H1152" s="10" t="s">
        <v>3</v>
      </c>
      <c r="I1152" s="8" t="s">
        <v>24</v>
      </c>
      <c r="J1152" s="40">
        <v>2017</v>
      </c>
      <c r="K1152" s="40" t="s">
        <v>124</v>
      </c>
      <c r="L1152" s="8" t="s">
        <v>141</v>
      </c>
    </row>
    <row r="1153" spans="1:12" ht="15.75" customHeight="1" x14ac:dyDescent="0.25">
      <c r="A1153" s="8" t="s">
        <v>217</v>
      </c>
      <c r="B1153" s="8" t="s">
        <v>96</v>
      </c>
      <c r="C1153" s="10" t="s">
        <v>22</v>
      </c>
      <c r="D1153" s="43">
        <v>1</v>
      </c>
      <c r="E1153" s="12">
        <v>0.2</v>
      </c>
      <c r="F1153" s="8" t="s">
        <v>149</v>
      </c>
      <c r="G1153" s="10" t="e">
        <f ca="1">CONCAT('BD-Artículos'!$B1153,'BD-Artículos'!$D1153)</f>
        <v>#NAME?</v>
      </c>
      <c r="H1153" s="10" t="s">
        <v>4</v>
      </c>
      <c r="I1153" s="37" t="s">
        <v>26</v>
      </c>
      <c r="J1153" s="40">
        <v>2011</v>
      </c>
      <c r="K1153" s="44" t="s">
        <v>124</v>
      </c>
      <c r="L1153" s="41" t="s">
        <v>146</v>
      </c>
    </row>
    <row r="1154" spans="1:12" ht="15.75" customHeight="1" x14ac:dyDescent="0.25">
      <c r="A1154" s="8" t="s">
        <v>219</v>
      </c>
      <c r="B1154" s="45" t="s">
        <v>97</v>
      </c>
      <c r="C1154" s="10" t="s">
        <v>22</v>
      </c>
      <c r="D1154" s="46">
        <v>1</v>
      </c>
      <c r="E1154" s="12" t="s">
        <v>24</v>
      </c>
      <c r="F1154" s="47" t="s">
        <v>166</v>
      </c>
      <c r="G1154" s="10" t="e">
        <f ca="1">CONCAT('BD-Artículos'!$B1154,'BD-Artículos'!$D1154)</f>
        <v>#NAME?</v>
      </c>
      <c r="H1154" s="9" t="s">
        <v>1</v>
      </c>
      <c r="I1154" s="8" t="s">
        <v>167</v>
      </c>
      <c r="J1154" s="39">
        <v>2007</v>
      </c>
      <c r="K1154" s="40" t="s">
        <v>31</v>
      </c>
      <c r="L1154" s="41" t="s">
        <v>168</v>
      </c>
    </row>
    <row r="1155" spans="1:12" ht="15.75" customHeight="1" x14ac:dyDescent="0.25">
      <c r="A1155" s="8" t="s">
        <v>219</v>
      </c>
      <c r="B1155" s="45" t="s">
        <v>97</v>
      </c>
      <c r="C1155" s="10" t="s">
        <v>22</v>
      </c>
      <c r="D1155" s="46">
        <v>0.6</v>
      </c>
      <c r="E1155" s="12" t="s">
        <v>24</v>
      </c>
      <c r="F1155" s="47" t="s">
        <v>228</v>
      </c>
      <c r="G1155" s="10" t="e">
        <f ca="1">CONCAT('BD-Artículos'!$B1155,'BD-Artículos'!$D1155)</f>
        <v>#NAME?</v>
      </c>
      <c r="H1155" s="9" t="s">
        <v>1</v>
      </c>
      <c r="I1155" s="8" t="s">
        <v>167</v>
      </c>
      <c r="J1155" s="39">
        <v>2007</v>
      </c>
      <c r="K1155" s="40" t="s">
        <v>124</v>
      </c>
      <c r="L1155" s="41" t="s">
        <v>168</v>
      </c>
    </row>
    <row r="1156" spans="1:12" ht="15.75" customHeight="1" x14ac:dyDescent="0.25">
      <c r="A1156" s="8" t="s">
        <v>219</v>
      </c>
      <c r="B1156" s="45" t="s">
        <v>97</v>
      </c>
      <c r="C1156" s="10" t="s">
        <v>22</v>
      </c>
      <c r="D1156" s="46">
        <v>0.26</v>
      </c>
      <c r="E1156" s="12" t="s">
        <v>24</v>
      </c>
      <c r="F1156" s="47" t="s">
        <v>236</v>
      </c>
      <c r="G1156" s="10" t="e">
        <f ca="1">CONCAT('BD-Artículos'!$B1156,'BD-Artículos'!$D1156)</f>
        <v>#NAME?</v>
      </c>
      <c r="H1156" s="9" t="s">
        <v>1</v>
      </c>
      <c r="I1156" s="8" t="s">
        <v>167</v>
      </c>
      <c r="J1156" s="39">
        <v>2008</v>
      </c>
      <c r="K1156" s="40" t="s">
        <v>31</v>
      </c>
      <c r="L1156" s="41" t="s">
        <v>168</v>
      </c>
    </row>
    <row r="1157" spans="1:12" ht="15.75" customHeight="1" x14ac:dyDescent="0.25">
      <c r="A1157" s="8" t="s">
        <v>219</v>
      </c>
      <c r="B1157" s="45" t="s">
        <v>97</v>
      </c>
      <c r="C1157" s="10" t="s">
        <v>22</v>
      </c>
      <c r="D1157" s="46">
        <v>0.14000000000000001</v>
      </c>
      <c r="E1157" s="12" t="s">
        <v>24</v>
      </c>
      <c r="F1157" s="47" t="s">
        <v>224</v>
      </c>
      <c r="G1157" s="10" t="e">
        <f ca="1">CONCAT('BD-Artículos'!$B1157,'BD-Artículos'!$D1157)</f>
        <v>#NAME?</v>
      </c>
      <c r="H1157" s="9" t="s">
        <v>1</v>
      </c>
      <c r="I1157" s="8" t="s">
        <v>167</v>
      </c>
      <c r="J1157" s="39">
        <v>2007</v>
      </c>
      <c r="K1157" s="40" t="s">
        <v>124</v>
      </c>
      <c r="L1157" s="41" t="s">
        <v>168</v>
      </c>
    </row>
    <row r="1158" spans="1:12" ht="15.75" customHeight="1" x14ac:dyDescent="0.25">
      <c r="A1158" s="8" t="s">
        <v>219</v>
      </c>
      <c r="B1158" s="45" t="s">
        <v>97</v>
      </c>
      <c r="C1158" s="10" t="s">
        <v>22</v>
      </c>
      <c r="D1158" s="46">
        <v>0.1</v>
      </c>
      <c r="E1158" s="12" t="s">
        <v>24</v>
      </c>
      <c r="F1158" s="47" t="s">
        <v>222</v>
      </c>
      <c r="G1158" s="10" t="e">
        <f ca="1">CONCAT('BD-Artículos'!$B1158,'BD-Artículos'!$D1158)</f>
        <v>#NAME?</v>
      </c>
      <c r="H1158" s="9" t="s">
        <v>1</v>
      </c>
      <c r="I1158" s="8" t="s">
        <v>167</v>
      </c>
      <c r="J1158" s="39">
        <v>2007</v>
      </c>
      <c r="K1158" s="40" t="s">
        <v>31</v>
      </c>
      <c r="L1158" s="41" t="s">
        <v>168</v>
      </c>
    </row>
    <row r="1159" spans="1:12" ht="15.75" customHeight="1" x14ac:dyDescent="0.25">
      <c r="A1159" s="8" t="s">
        <v>219</v>
      </c>
      <c r="B1159" s="45" t="s">
        <v>97</v>
      </c>
      <c r="C1159" s="10" t="s">
        <v>22</v>
      </c>
      <c r="D1159" s="46">
        <v>0.09</v>
      </c>
      <c r="E1159" s="12" t="s">
        <v>24</v>
      </c>
      <c r="F1159" s="47" t="s">
        <v>228</v>
      </c>
      <c r="G1159" s="10" t="e">
        <f ca="1">CONCAT('BD-Artículos'!$B1159,'BD-Artículos'!$D1159)</f>
        <v>#NAME?</v>
      </c>
      <c r="H1159" s="9" t="s">
        <v>1</v>
      </c>
      <c r="I1159" s="8" t="s">
        <v>167</v>
      </c>
      <c r="J1159" s="39">
        <v>2008</v>
      </c>
      <c r="K1159" s="40" t="s">
        <v>124</v>
      </c>
      <c r="L1159" s="41" t="s">
        <v>168</v>
      </c>
    </row>
    <row r="1160" spans="1:12" ht="15.75" customHeight="1" x14ac:dyDescent="0.25">
      <c r="A1160" s="8" t="s">
        <v>219</v>
      </c>
      <c r="B1160" s="45" t="s">
        <v>97</v>
      </c>
      <c r="C1160" s="10" t="s">
        <v>22</v>
      </c>
      <c r="D1160" s="46">
        <v>0.08</v>
      </c>
      <c r="E1160" s="12" t="s">
        <v>24</v>
      </c>
      <c r="F1160" s="47" t="s">
        <v>228</v>
      </c>
      <c r="G1160" s="10" t="e">
        <f ca="1">CONCAT('BD-Artículos'!$B1160,'BD-Artículos'!$D1160)</f>
        <v>#NAME?</v>
      </c>
      <c r="H1160" s="9" t="s">
        <v>1</v>
      </c>
      <c r="I1160" s="8" t="s">
        <v>167</v>
      </c>
      <c r="J1160" s="39">
        <v>2009</v>
      </c>
      <c r="K1160" s="40" t="s">
        <v>79</v>
      </c>
      <c r="L1160" s="41" t="s">
        <v>168</v>
      </c>
    </row>
    <row r="1161" spans="1:12" ht="15.75" customHeight="1" x14ac:dyDescent="0.25">
      <c r="A1161" s="8" t="s">
        <v>219</v>
      </c>
      <c r="B1161" s="45" t="s">
        <v>97</v>
      </c>
      <c r="C1161" s="10" t="s">
        <v>22</v>
      </c>
      <c r="D1161" s="46">
        <v>0.08</v>
      </c>
      <c r="E1161" s="12" t="s">
        <v>24</v>
      </c>
      <c r="F1161" s="47" t="s">
        <v>224</v>
      </c>
      <c r="G1161" s="10" t="e">
        <f ca="1">CONCAT('BD-Artículos'!$B1161,'BD-Artículos'!$D1161)</f>
        <v>#NAME?</v>
      </c>
      <c r="H1161" s="9" t="s">
        <v>1</v>
      </c>
      <c r="I1161" s="8" t="s">
        <v>167</v>
      </c>
      <c r="J1161" s="39">
        <v>2008</v>
      </c>
      <c r="K1161" s="40" t="s">
        <v>31</v>
      </c>
      <c r="L1161" s="41" t="s">
        <v>168</v>
      </c>
    </row>
    <row r="1162" spans="1:12" ht="15.75" customHeight="1" x14ac:dyDescent="0.25">
      <c r="A1162" s="8" t="s">
        <v>219</v>
      </c>
      <c r="B1162" s="45" t="s">
        <v>97</v>
      </c>
      <c r="C1162" s="10" t="s">
        <v>22</v>
      </c>
      <c r="D1162" s="46">
        <v>7.0000000000000007E-2</v>
      </c>
      <c r="E1162" s="12" t="s">
        <v>24</v>
      </c>
      <c r="F1162" s="47" t="s">
        <v>166</v>
      </c>
      <c r="G1162" s="10" t="e">
        <f ca="1">CONCAT('BD-Artículos'!$B1162,'BD-Artículos'!$D1162)</f>
        <v>#NAME?</v>
      </c>
      <c r="H1162" s="9" t="s">
        <v>1</v>
      </c>
      <c r="I1162" s="8" t="s">
        <v>167</v>
      </c>
      <c r="J1162" s="39">
        <v>2007</v>
      </c>
      <c r="K1162" s="40" t="s">
        <v>124</v>
      </c>
      <c r="L1162" s="41" t="s">
        <v>168</v>
      </c>
    </row>
    <row r="1163" spans="1:12" ht="15.75" customHeight="1" x14ac:dyDescent="0.25">
      <c r="A1163" s="8" t="s">
        <v>219</v>
      </c>
      <c r="B1163" s="45" t="s">
        <v>97</v>
      </c>
      <c r="C1163" s="10" t="s">
        <v>22</v>
      </c>
      <c r="D1163" s="46">
        <v>0.06</v>
      </c>
      <c r="E1163" s="12" t="s">
        <v>24</v>
      </c>
      <c r="F1163" s="47" t="s">
        <v>166</v>
      </c>
      <c r="G1163" s="10" t="e">
        <f ca="1">CONCAT('BD-Artículos'!$B1163,'BD-Artículos'!$D1163)</f>
        <v>#NAME?</v>
      </c>
      <c r="H1163" s="9" t="s">
        <v>1</v>
      </c>
      <c r="I1163" s="8" t="s">
        <v>167</v>
      </c>
      <c r="J1163" s="39">
        <v>2008</v>
      </c>
      <c r="K1163" s="40" t="s">
        <v>31</v>
      </c>
      <c r="L1163" s="41" t="s">
        <v>168</v>
      </c>
    </row>
    <row r="1164" spans="1:12" ht="15.75" customHeight="1" x14ac:dyDescent="0.25">
      <c r="A1164" s="8" t="s">
        <v>219</v>
      </c>
      <c r="B1164" s="45" t="s">
        <v>97</v>
      </c>
      <c r="C1164" s="10" t="s">
        <v>22</v>
      </c>
      <c r="D1164" s="46">
        <v>0.05</v>
      </c>
      <c r="E1164" s="12" t="s">
        <v>24</v>
      </c>
      <c r="F1164" s="47" t="s">
        <v>222</v>
      </c>
      <c r="G1164" s="10" t="e">
        <f ca="1">CONCAT('BD-Artículos'!$B1164,'BD-Artículos'!$D1164)</f>
        <v>#NAME?</v>
      </c>
      <c r="H1164" s="9" t="s">
        <v>1</v>
      </c>
      <c r="I1164" s="8" t="s">
        <v>167</v>
      </c>
      <c r="J1164" s="39">
        <v>2008</v>
      </c>
      <c r="K1164" s="40" t="s">
        <v>31</v>
      </c>
      <c r="L1164" s="41" t="s">
        <v>168</v>
      </c>
    </row>
    <row r="1165" spans="1:12" ht="15.75" customHeight="1" x14ac:dyDescent="0.25">
      <c r="A1165" s="8" t="s">
        <v>219</v>
      </c>
      <c r="B1165" s="45" t="s">
        <v>97</v>
      </c>
      <c r="C1165" s="10" t="s">
        <v>22</v>
      </c>
      <c r="D1165" s="46">
        <v>0.05</v>
      </c>
      <c r="E1165" s="12" t="s">
        <v>24</v>
      </c>
      <c r="F1165" s="47" t="s">
        <v>228</v>
      </c>
      <c r="G1165" s="10" t="e">
        <f ca="1">CONCAT('BD-Artículos'!$B1165,'BD-Artículos'!$D1165)</f>
        <v>#NAME?</v>
      </c>
      <c r="H1165" s="9" t="s">
        <v>1</v>
      </c>
      <c r="I1165" s="8" t="s">
        <v>167</v>
      </c>
      <c r="J1165" s="39">
        <v>2007</v>
      </c>
      <c r="K1165" s="40" t="s">
        <v>79</v>
      </c>
      <c r="L1165" s="41" t="s">
        <v>168</v>
      </c>
    </row>
    <row r="1166" spans="1:12" ht="15.75" customHeight="1" x14ac:dyDescent="0.25">
      <c r="A1166" s="8" t="s">
        <v>219</v>
      </c>
      <c r="B1166" s="45" t="s">
        <v>97</v>
      </c>
      <c r="C1166" s="10" t="s">
        <v>22</v>
      </c>
      <c r="D1166" s="46">
        <v>0.03</v>
      </c>
      <c r="E1166" s="12" t="s">
        <v>24</v>
      </c>
      <c r="F1166" s="47" t="s">
        <v>224</v>
      </c>
      <c r="G1166" s="10" t="e">
        <f ca="1">CONCAT('BD-Artículos'!$B1166,'BD-Artículos'!$D1166)</f>
        <v>#NAME?</v>
      </c>
      <c r="H1166" s="9" t="s">
        <v>1</v>
      </c>
      <c r="I1166" s="8" t="s">
        <v>167</v>
      </c>
      <c r="J1166" s="39">
        <v>2008</v>
      </c>
      <c r="K1166" s="40" t="s">
        <v>124</v>
      </c>
      <c r="L1166" s="41" t="s">
        <v>168</v>
      </c>
    </row>
    <row r="1167" spans="1:12" ht="15.75" customHeight="1" x14ac:dyDescent="0.25">
      <c r="A1167" s="8" t="s">
        <v>219</v>
      </c>
      <c r="B1167" s="45" t="s">
        <v>97</v>
      </c>
      <c r="C1167" s="10" t="s">
        <v>22</v>
      </c>
      <c r="D1167" s="46">
        <v>0.02</v>
      </c>
      <c r="E1167" s="12" t="s">
        <v>24</v>
      </c>
      <c r="F1167" s="37" t="s">
        <v>169</v>
      </c>
      <c r="G1167" s="10" t="e">
        <f ca="1">CONCAT('BD-Artículos'!$B1167,'BD-Artículos'!$D1167)</f>
        <v>#NAME?</v>
      </c>
      <c r="H1167" s="9" t="s">
        <v>1</v>
      </c>
      <c r="I1167" s="8" t="s">
        <v>167</v>
      </c>
      <c r="J1167" s="39">
        <v>2007</v>
      </c>
      <c r="K1167" s="40" t="s">
        <v>79</v>
      </c>
      <c r="L1167" s="41" t="s">
        <v>168</v>
      </c>
    </row>
    <row r="1168" spans="1:12" ht="15.75" customHeight="1" x14ac:dyDescent="0.25">
      <c r="A1168" s="8" t="s">
        <v>219</v>
      </c>
      <c r="B1168" s="45" t="s">
        <v>97</v>
      </c>
      <c r="C1168" s="10" t="s">
        <v>22</v>
      </c>
      <c r="D1168" s="46">
        <v>0.02</v>
      </c>
      <c r="E1168" s="12" t="s">
        <v>24</v>
      </c>
      <c r="F1168" s="37" t="s">
        <v>169</v>
      </c>
      <c r="G1168" s="10" t="e">
        <f ca="1">CONCAT('BD-Artículos'!$B1168,'BD-Artículos'!$D1168)</f>
        <v>#NAME?</v>
      </c>
      <c r="H1168" s="9" t="s">
        <v>1</v>
      </c>
      <c r="I1168" s="8" t="s">
        <v>167</v>
      </c>
      <c r="J1168" s="39">
        <v>2008</v>
      </c>
      <c r="K1168" s="40" t="s">
        <v>31</v>
      </c>
      <c r="L1168" s="41" t="s">
        <v>168</v>
      </c>
    </row>
    <row r="1169" spans="1:12" ht="15.75" customHeight="1" x14ac:dyDescent="0.25">
      <c r="A1169" s="8" t="s">
        <v>219</v>
      </c>
      <c r="B1169" s="45" t="s">
        <v>97</v>
      </c>
      <c r="C1169" s="10" t="s">
        <v>22</v>
      </c>
      <c r="D1169" s="46">
        <v>0.02</v>
      </c>
      <c r="E1169" s="12" t="s">
        <v>24</v>
      </c>
      <c r="F1169" s="47" t="s">
        <v>220</v>
      </c>
      <c r="G1169" s="10" t="e">
        <f ca="1">CONCAT('BD-Artículos'!$B1169,'BD-Artículos'!$D1169)</f>
        <v>#NAME?</v>
      </c>
      <c r="H1169" s="9" t="s">
        <v>1</v>
      </c>
      <c r="I1169" s="8" t="s">
        <v>167</v>
      </c>
      <c r="J1169" s="39">
        <v>2007</v>
      </c>
      <c r="K1169" s="40" t="s">
        <v>79</v>
      </c>
      <c r="L1169" s="41" t="s">
        <v>168</v>
      </c>
    </row>
    <row r="1170" spans="1:12" ht="15.75" customHeight="1" x14ac:dyDescent="0.25">
      <c r="A1170" s="8" t="s">
        <v>219</v>
      </c>
      <c r="B1170" s="37" t="s">
        <v>97</v>
      </c>
      <c r="C1170" s="10" t="s">
        <v>22</v>
      </c>
      <c r="D1170" s="38">
        <v>0.02</v>
      </c>
      <c r="E1170" s="12" t="s">
        <v>24</v>
      </c>
      <c r="F1170" s="37" t="s">
        <v>166</v>
      </c>
      <c r="G1170" s="10" t="e">
        <f ca="1">CONCAT('BD-Artículos'!$B1170,'BD-Artículos'!$D1170)</f>
        <v>#NAME?</v>
      </c>
      <c r="H1170" s="9" t="s">
        <v>1</v>
      </c>
      <c r="I1170" s="8" t="s">
        <v>167</v>
      </c>
      <c r="J1170" s="39">
        <v>2008</v>
      </c>
      <c r="K1170" s="40" t="s">
        <v>124</v>
      </c>
      <c r="L1170" s="41" t="s">
        <v>168</v>
      </c>
    </row>
    <row r="1171" spans="1:12" ht="15.75" customHeight="1" x14ac:dyDescent="0.25">
      <c r="A1171" s="8" t="s">
        <v>219</v>
      </c>
      <c r="B1171" s="45" t="s">
        <v>97</v>
      </c>
      <c r="C1171" s="10" t="s">
        <v>22</v>
      </c>
      <c r="D1171" s="48">
        <v>0.02</v>
      </c>
      <c r="E1171" s="12" t="s">
        <v>24</v>
      </c>
      <c r="F1171" s="47" t="s">
        <v>228</v>
      </c>
      <c r="G1171" s="10" t="e">
        <f ca="1">CONCAT('BD-Artículos'!$B1171,'BD-Artículos'!$D1171)</f>
        <v>#NAME?</v>
      </c>
      <c r="H1171" s="9" t="s">
        <v>1</v>
      </c>
      <c r="I1171" s="8" t="s">
        <v>167</v>
      </c>
      <c r="J1171" s="39">
        <v>2009</v>
      </c>
      <c r="K1171" s="40" t="s">
        <v>60</v>
      </c>
      <c r="L1171" s="41" t="s">
        <v>168</v>
      </c>
    </row>
    <row r="1172" spans="1:12" ht="15.75" customHeight="1" x14ac:dyDescent="0.25">
      <c r="A1172" s="8" t="s">
        <v>219</v>
      </c>
      <c r="B1172" s="45" t="s">
        <v>97</v>
      </c>
      <c r="C1172" s="10" t="s">
        <v>22</v>
      </c>
      <c r="D1172" s="48">
        <v>0.02</v>
      </c>
      <c r="E1172" s="12" t="s">
        <v>24</v>
      </c>
      <c r="F1172" s="47" t="s">
        <v>224</v>
      </c>
      <c r="G1172" s="10" t="e">
        <f ca="1">CONCAT('BD-Artículos'!$B1172,'BD-Artículos'!$D1172)</f>
        <v>#NAME?</v>
      </c>
      <c r="H1172" s="9" t="s">
        <v>1</v>
      </c>
      <c r="I1172" s="8" t="s">
        <v>167</v>
      </c>
      <c r="J1172" s="39">
        <v>2009</v>
      </c>
      <c r="K1172" s="40" t="s">
        <v>60</v>
      </c>
      <c r="L1172" s="41" t="s">
        <v>168</v>
      </c>
    </row>
    <row r="1173" spans="1:12" ht="15.75" customHeight="1" x14ac:dyDescent="0.25">
      <c r="A1173" s="8" t="s">
        <v>219</v>
      </c>
      <c r="B1173" s="45" t="s">
        <v>97</v>
      </c>
      <c r="C1173" s="10" t="s">
        <v>22</v>
      </c>
      <c r="D1173" s="46">
        <v>0.01</v>
      </c>
      <c r="E1173" s="12" t="s">
        <v>24</v>
      </c>
      <c r="F1173" s="47" t="s">
        <v>222</v>
      </c>
      <c r="G1173" s="10" t="e">
        <f ca="1">CONCAT('BD-Artículos'!$B1173,'BD-Artículos'!$D1173)</f>
        <v>#NAME?</v>
      </c>
      <c r="H1173" s="9" t="s">
        <v>1</v>
      </c>
      <c r="I1173" s="8" t="s">
        <v>167</v>
      </c>
      <c r="J1173" s="39">
        <v>2007</v>
      </c>
      <c r="K1173" s="40" t="s">
        <v>79</v>
      </c>
      <c r="L1173" s="41" t="s">
        <v>168</v>
      </c>
    </row>
    <row r="1174" spans="1:12" ht="15.75" customHeight="1" x14ac:dyDescent="0.25">
      <c r="A1174" s="8" t="s">
        <v>219</v>
      </c>
      <c r="B1174" s="45" t="s">
        <v>97</v>
      </c>
      <c r="C1174" s="10" t="s">
        <v>22</v>
      </c>
      <c r="D1174" s="46">
        <v>0.01</v>
      </c>
      <c r="E1174" s="12" t="s">
        <v>24</v>
      </c>
      <c r="F1174" s="47" t="s">
        <v>218</v>
      </c>
      <c r="G1174" s="10" t="e">
        <f ca="1">CONCAT('BD-Artículos'!$B1174,'BD-Artículos'!$D1174)</f>
        <v>#NAME?</v>
      </c>
      <c r="H1174" s="9" t="s">
        <v>1</v>
      </c>
      <c r="I1174" s="8" t="s">
        <v>167</v>
      </c>
      <c r="J1174" s="39">
        <v>2008</v>
      </c>
      <c r="K1174" s="40" t="s">
        <v>60</v>
      </c>
      <c r="L1174" s="41" t="s">
        <v>168</v>
      </c>
    </row>
    <row r="1175" spans="1:12" ht="15.75" customHeight="1" x14ac:dyDescent="0.25">
      <c r="A1175" s="8" t="s">
        <v>219</v>
      </c>
      <c r="B1175" s="45" t="s">
        <v>97</v>
      </c>
      <c r="C1175" s="10" t="s">
        <v>22</v>
      </c>
      <c r="D1175" s="46">
        <v>0.01</v>
      </c>
      <c r="E1175" s="12" t="s">
        <v>24</v>
      </c>
      <c r="F1175" s="47" t="s">
        <v>166</v>
      </c>
      <c r="G1175" s="10" t="e">
        <f ca="1">CONCAT('BD-Artículos'!$B1175,'BD-Artículos'!$D1175)</f>
        <v>#NAME?</v>
      </c>
      <c r="H1175" s="9" t="s">
        <v>1</v>
      </c>
      <c r="I1175" s="8" t="s">
        <v>167</v>
      </c>
      <c r="J1175" s="39">
        <v>2007</v>
      </c>
      <c r="K1175" s="40" t="s">
        <v>79</v>
      </c>
      <c r="L1175" s="41" t="s">
        <v>168</v>
      </c>
    </row>
    <row r="1176" spans="1:12" ht="15.75" customHeight="1" x14ac:dyDescent="0.25">
      <c r="A1176" s="8" t="s">
        <v>219</v>
      </c>
      <c r="B1176" s="45" t="s">
        <v>97</v>
      </c>
      <c r="C1176" s="10" t="s">
        <v>22</v>
      </c>
      <c r="D1176" s="46">
        <v>0.01</v>
      </c>
      <c r="E1176" s="12" t="s">
        <v>24</v>
      </c>
      <c r="F1176" s="47" t="s">
        <v>228</v>
      </c>
      <c r="G1176" s="10" t="e">
        <f ca="1">CONCAT('BD-Artículos'!$B1176,'BD-Artículos'!$D1176)</f>
        <v>#NAME?</v>
      </c>
      <c r="H1176" s="9" t="s">
        <v>1</v>
      </c>
      <c r="I1176" s="8" t="s">
        <v>167</v>
      </c>
      <c r="J1176" s="39">
        <v>2008</v>
      </c>
      <c r="K1176" s="40" t="s">
        <v>31</v>
      </c>
      <c r="L1176" s="41" t="s">
        <v>168</v>
      </c>
    </row>
    <row r="1177" spans="1:12" ht="15.75" customHeight="1" x14ac:dyDescent="0.25">
      <c r="A1177" s="8" t="s">
        <v>219</v>
      </c>
      <c r="B1177" s="45" t="s">
        <v>97</v>
      </c>
      <c r="C1177" s="10" t="s">
        <v>22</v>
      </c>
      <c r="D1177" s="46">
        <v>0.01</v>
      </c>
      <c r="E1177" s="12" t="s">
        <v>24</v>
      </c>
      <c r="F1177" s="47" t="s">
        <v>224</v>
      </c>
      <c r="G1177" s="10" t="e">
        <f ca="1">CONCAT('BD-Artículos'!$B1177,'BD-Artículos'!$D1177)</f>
        <v>#NAME?</v>
      </c>
      <c r="H1177" s="9" t="s">
        <v>1</v>
      </c>
      <c r="I1177" s="8" t="s">
        <v>167</v>
      </c>
      <c r="J1177" s="39">
        <v>2007</v>
      </c>
      <c r="K1177" s="40" t="s">
        <v>79</v>
      </c>
      <c r="L1177" s="41" t="s">
        <v>168</v>
      </c>
    </row>
    <row r="1178" spans="1:12" ht="15.75" customHeight="1" x14ac:dyDescent="0.25">
      <c r="A1178" s="8" t="s">
        <v>221</v>
      </c>
      <c r="B1178" s="8" t="s">
        <v>98</v>
      </c>
      <c r="C1178" s="10" t="s">
        <v>22</v>
      </c>
      <c r="D1178" s="38">
        <v>0.05</v>
      </c>
      <c r="E1178" s="12">
        <v>0.05</v>
      </c>
      <c r="F1178" s="8" t="s">
        <v>261</v>
      </c>
      <c r="G1178" s="10" t="e">
        <f ca="1">CONCAT('BD-Artículos'!$B1178,'BD-Artículos'!$D1178)</f>
        <v>#NAME?</v>
      </c>
      <c r="H1178" s="10" t="s">
        <v>3</v>
      </c>
      <c r="I1178" s="8" t="s">
        <v>24</v>
      </c>
      <c r="J1178" s="40">
        <v>2017</v>
      </c>
      <c r="K1178" s="40" t="s">
        <v>124</v>
      </c>
      <c r="L1178" s="8" t="s">
        <v>141</v>
      </c>
    </row>
    <row r="1179" spans="1:12" ht="15.75" customHeight="1" x14ac:dyDescent="0.25">
      <c r="A1179" s="8" t="s">
        <v>223</v>
      </c>
      <c r="B1179" s="8" t="s">
        <v>99</v>
      </c>
      <c r="C1179" s="10" t="s">
        <v>22</v>
      </c>
      <c r="D1179" s="46">
        <v>0.2</v>
      </c>
      <c r="E1179" s="12" t="s">
        <v>24</v>
      </c>
      <c r="F1179" s="47" t="s">
        <v>228</v>
      </c>
      <c r="G1179" s="10" t="e">
        <f ca="1">CONCAT('BD-Artículos'!$B1179,'BD-Artículos'!$D1179)</f>
        <v>#NAME?</v>
      </c>
      <c r="H1179" s="9" t="s">
        <v>1</v>
      </c>
      <c r="I1179" s="8" t="s">
        <v>167</v>
      </c>
      <c r="J1179" s="39">
        <v>2009</v>
      </c>
      <c r="K1179" s="40" t="s">
        <v>79</v>
      </c>
      <c r="L1179" s="41" t="s">
        <v>168</v>
      </c>
    </row>
    <row r="1180" spans="1:12" ht="15.75" customHeight="1" x14ac:dyDescent="0.25">
      <c r="A1180" s="8" t="s">
        <v>223</v>
      </c>
      <c r="B1180" s="8" t="s">
        <v>99</v>
      </c>
      <c r="C1180" s="10" t="s">
        <v>22</v>
      </c>
      <c r="D1180" s="38">
        <v>0.26</v>
      </c>
      <c r="E1180" s="12">
        <v>0.2</v>
      </c>
      <c r="F1180" s="37" t="s">
        <v>53</v>
      </c>
      <c r="G1180" s="10" t="e">
        <f ca="1">CONCAT('BD-Artículos'!$B1180,'BD-Artículos'!$D1180)</f>
        <v>#NAME?</v>
      </c>
      <c r="H1180" s="10" t="s">
        <v>3</v>
      </c>
      <c r="I1180" s="37" t="s">
        <v>48</v>
      </c>
      <c r="J1180" s="40">
        <v>2012</v>
      </c>
      <c r="K1180" s="42" t="s">
        <v>60</v>
      </c>
      <c r="L1180" s="8" t="s">
        <v>86</v>
      </c>
    </row>
    <row r="1181" spans="1:12" ht="15.75" customHeight="1" x14ac:dyDescent="0.25">
      <c r="A1181" s="8" t="s">
        <v>223</v>
      </c>
      <c r="B1181" s="8" t="s">
        <v>99</v>
      </c>
      <c r="C1181" s="10" t="s">
        <v>22</v>
      </c>
      <c r="D1181" s="38">
        <v>0.22</v>
      </c>
      <c r="E1181" s="12">
        <v>0.2</v>
      </c>
      <c r="F1181" s="37" t="s">
        <v>53</v>
      </c>
      <c r="G1181" s="10" t="e">
        <f ca="1">CONCAT('BD-Artículos'!$B1181,'BD-Artículos'!$D1181)</f>
        <v>#NAME?</v>
      </c>
      <c r="H1181" s="10" t="s">
        <v>3</v>
      </c>
      <c r="I1181" s="37" t="s">
        <v>48</v>
      </c>
      <c r="J1181" s="40">
        <v>2012</v>
      </c>
      <c r="K1181" s="42" t="s">
        <v>60</v>
      </c>
      <c r="L1181" s="8" t="s">
        <v>86</v>
      </c>
    </row>
    <row r="1182" spans="1:12" ht="15.75" customHeight="1" x14ac:dyDescent="0.25">
      <c r="A1182" s="8" t="s">
        <v>223</v>
      </c>
      <c r="B1182" s="8" t="s">
        <v>99</v>
      </c>
      <c r="C1182" s="10" t="s">
        <v>22</v>
      </c>
      <c r="D1182" s="38">
        <v>0.6</v>
      </c>
      <c r="E1182" s="12">
        <v>0.2</v>
      </c>
      <c r="F1182" s="37" t="s">
        <v>83</v>
      </c>
      <c r="G1182" s="10" t="e">
        <f ca="1">CONCAT('BD-Artículos'!$B1182,'BD-Artículos'!$D1182)</f>
        <v>#NAME?</v>
      </c>
      <c r="H1182" s="10" t="s">
        <v>3</v>
      </c>
      <c r="I1182" s="37" t="s">
        <v>26</v>
      </c>
      <c r="J1182" s="40">
        <v>2011</v>
      </c>
      <c r="K1182" s="42" t="s">
        <v>27</v>
      </c>
      <c r="L1182" s="8" t="s">
        <v>86</v>
      </c>
    </row>
    <row r="1183" spans="1:12" ht="15.75" customHeight="1" x14ac:dyDescent="0.25">
      <c r="A1183" s="8" t="s">
        <v>223</v>
      </c>
      <c r="B1183" s="8" t="s">
        <v>99</v>
      </c>
      <c r="C1183" s="10" t="s">
        <v>22</v>
      </c>
      <c r="D1183" s="38">
        <v>0.5</v>
      </c>
      <c r="E1183" s="12">
        <v>0.2</v>
      </c>
      <c r="F1183" s="37" t="s">
        <v>78</v>
      </c>
      <c r="G1183" s="10" t="e">
        <f ca="1">CONCAT('BD-Artículos'!$B1183,'BD-Artículos'!$D1183)</f>
        <v>#NAME?</v>
      </c>
      <c r="H1183" s="10" t="s">
        <v>3</v>
      </c>
      <c r="I1183" s="37" t="s">
        <v>26</v>
      </c>
      <c r="J1183" s="40">
        <v>2011</v>
      </c>
      <c r="K1183" s="42" t="s">
        <v>27</v>
      </c>
      <c r="L1183" s="8" t="s">
        <v>86</v>
      </c>
    </row>
    <row r="1184" spans="1:12" ht="15.75" customHeight="1" x14ac:dyDescent="0.25">
      <c r="A1184" s="8" t="s">
        <v>223</v>
      </c>
      <c r="B1184" s="8" t="s">
        <v>99</v>
      </c>
      <c r="C1184" s="10" t="s">
        <v>22</v>
      </c>
      <c r="D1184" s="38">
        <v>0.06</v>
      </c>
      <c r="E1184" s="12">
        <v>0.2</v>
      </c>
      <c r="F1184" s="37" t="s">
        <v>83</v>
      </c>
      <c r="G1184" s="10" t="e">
        <f ca="1">CONCAT('BD-Artículos'!$B1184,'BD-Artículos'!$D1184)</f>
        <v>#NAME?</v>
      </c>
      <c r="H1184" s="10" t="s">
        <v>3</v>
      </c>
      <c r="I1184" s="37" t="s">
        <v>26</v>
      </c>
      <c r="J1184" s="40">
        <v>2012</v>
      </c>
      <c r="K1184" s="42" t="s">
        <v>27</v>
      </c>
      <c r="L1184" s="8" t="s">
        <v>86</v>
      </c>
    </row>
    <row r="1185" spans="1:12" ht="15.75" customHeight="1" x14ac:dyDescent="0.25">
      <c r="A1185" s="8" t="s">
        <v>223</v>
      </c>
      <c r="B1185" s="8" t="s">
        <v>99</v>
      </c>
      <c r="C1185" s="10" t="s">
        <v>22</v>
      </c>
      <c r="D1185" s="38">
        <v>0.06</v>
      </c>
      <c r="E1185" s="12">
        <v>0.2</v>
      </c>
      <c r="F1185" s="37" t="s">
        <v>78</v>
      </c>
      <c r="G1185" s="10" t="e">
        <f ca="1">CONCAT('BD-Artículos'!$B1185,'BD-Artículos'!$D1185)</f>
        <v>#NAME?</v>
      </c>
      <c r="H1185" s="10" t="s">
        <v>3</v>
      </c>
      <c r="I1185" s="37" t="s">
        <v>26</v>
      </c>
      <c r="J1185" s="40">
        <v>2012</v>
      </c>
      <c r="K1185" s="42" t="s">
        <v>27</v>
      </c>
      <c r="L1185" s="8" t="s">
        <v>86</v>
      </c>
    </row>
    <row r="1186" spans="1:12" ht="15.75" customHeight="1" x14ac:dyDescent="0.25">
      <c r="A1186" s="8" t="s">
        <v>223</v>
      </c>
      <c r="B1186" s="8" t="s">
        <v>99</v>
      </c>
      <c r="C1186" s="10" t="s">
        <v>22</v>
      </c>
      <c r="D1186" s="38">
        <v>0.16</v>
      </c>
      <c r="E1186" s="12">
        <v>0.2</v>
      </c>
      <c r="F1186" s="37" t="s">
        <v>118</v>
      </c>
      <c r="G1186" s="10" t="e">
        <f ca="1">CONCAT('BD-Artículos'!$B1186,'BD-Artículos'!$D1186)</f>
        <v>#NAME?</v>
      </c>
      <c r="H1186" s="10" t="s">
        <v>3</v>
      </c>
      <c r="I1186" s="37" t="s">
        <v>120</v>
      </c>
      <c r="J1186" s="40">
        <v>2012</v>
      </c>
      <c r="K1186" s="42" t="s">
        <v>27</v>
      </c>
      <c r="L1186" s="8" t="s">
        <v>86</v>
      </c>
    </row>
    <row r="1187" spans="1:12" ht="15.75" customHeight="1" x14ac:dyDescent="0.25">
      <c r="A1187" s="8" t="s">
        <v>223</v>
      </c>
      <c r="B1187" s="8" t="s">
        <v>99</v>
      </c>
      <c r="C1187" s="10" t="s">
        <v>22</v>
      </c>
      <c r="D1187" s="38">
        <v>7.0000000000000007E-2</v>
      </c>
      <c r="E1187" s="12">
        <v>0.05</v>
      </c>
      <c r="F1187" s="8" t="s">
        <v>140</v>
      </c>
      <c r="G1187" s="10" t="e">
        <f ca="1">CONCAT('BD-Artículos'!$B1187,'BD-Artículos'!$D1187)</f>
        <v>#NAME?</v>
      </c>
      <c r="H1187" s="10" t="s">
        <v>3</v>
      </c>
      <c r="I1187" s="8" t="s">
        <v>24</v>
      </c>
      <c r="J1187" s="40">
        <v>2016</v>
      </c>
      <c r="K1187" s="40" t="s">
        <v>103</v>
      </c>
      <c r="L1187" s="8" t="s">
        <v>141</v>
      </c>
    </row>
    <row r="1188" spans="1:12" ht="15.75" customHeight="1" x14ac:dyDescent="0.25">
      <c r="A1188" s="8" t="s">
        <v>225</v>
      </c>
      <c r="B1188" s="37" t="s">
        <v>100</v>
      </c>
      <c r="C1188" s="10" t="s">
        <v>22</v>
      </c>
      <c r="D1188" s="38">
        <v>0.01</v>
      </c>
      <c r="E1188" s="12" t="s">
        <v>24</v>
      </c>
      <c r="F1188" s="37" t="s">
        <v>166</v>
      </c>
      <c r="G1188" s="10" t="e">
        <f ca="1">CONCAT('BD-Artículos'!$B1188,'BD-Artículos'!$D1188)</f>
        <v>#NAME?</v>
      </c>
      <c r="H1188" s="9" t="s">
        <v>1</v>
      </c>
      <c r="I1188" s="8" t="s">
        <v>167</v>
      </c>
      <c r="J1188" s="39">
        <v>2007</v>
      </c>
      <c r="K1188" s="40" t="s">
        <v>31</v>
      </c>
      <c r="L1188" s="41" t="s">
        <v>168</v>
      </c>
    </row>
    <row r="1189" spans="1:12" ht="15.75" customHeight="1" x14ac:dyDescent="0.25">
      <c r="A1189" s="8" t="s">
        <v>226</v>
      </c>
      <c r="B1189" s="8" t="s">
        <v>138</v>
      </c>
      <c r="C1189" s="10" t="s">
        <v>121</v>
      </c>
      <c r="D1189" s="38">
        <v>0.05</v>
      </c>
      <c r="E1189" s="12">
        <v>0.01</v>
      </c>
      <c r="F1189" s="37" t="s">
        <v>53</v>
      </c>
      <c r="G1189" s="10" t="e">
        <f ca="1">CONCAT('BD-Artículos'!$B1189,'BD-Artículos'!$D1189)</f>
        <v>#NAME?</v>
      </c>
      <c r="H1189" s="10" t="s">
        <v>3</v>
      </c>
      <c r="I1189" s="37" t="s">
        <v>48</v>
      </c>
      <c r="J1189" s="40">
        <v>2012</v>
      </c>
      <c r="K1189" s="42" t="s">
        <v>79</v>
      </c>
      <c r="L1189" s="8" t="s">
        <v>86</v>
      </c>
    </row>
    <row r="1190" spans="1:12" ht="15.75" customHeight="1" x14ac:dyDescent="0.25">
      <c r="A1190" s="8" t="s">
        <v>226</v>
      </c>
      <c r="B1190" s="8" t="s">
        <v>138</v>
      </c>
      <c r="C1190" s="10" t="s">
        <v>121</v>
      </c>
      <c r="D1190" s="38">
        <v>0.13</v>
      </c>
      <c r="E1190" s="12">
        <v>0.05</v>
      </c>
      <c r="F1190" s="37" t="s">
        <v>47</v>
      </c>
      <c r="G1190" s="10" t="e">
        <f ca="1">CONCAT('BD-Artículos'!$B1190,'BD-Artículos'!$D1190)</f>
        <v>#NAME?</v>
      </c>
      <c r="H1190" s="10" t="s">
        <v>3</v>
      </c>
      <c r="I1190" s="37" t="s">
        <v>48</v>
      </c>
      <c r="J1190" s="40">
        <v>2012</v>
      </c>
      <c r="K1190" s="42" t="s">
        <v>49</v>
      </c>
      <c r="L1190" s="8" t="s">
        <v>50</v>
      </c>
    </row>
    <row r="1191" spans="1:12" ht="15.75" customHeight="1" x14ac:dyDescent="0.25">
      <c r="A1191" s="8" t="s">
        <v>226</v>
      </c>
      <c r="B1191" s="8" t="s">
        <v>138</v>
      </c>
      <c r="C1191" s="10" t="s">
        <v>121</v>
      </c>
      <c r="D1191" s="38">
        <v>0.12</v>
      </c>
      <c r="E1191" s="12">
        <v>0.05</v>
      </c>
      <c r="F1191" s="37" t="s">
        <v>47</v>
      </c>
      <c r="G1191" s="10" t="e">
        <f ca="1">CONCAT('BD-Artículos'!$B1191,'BD-Artículos'!$D1191)</f>
        <v>#NAME?</v>
      </c>
      <c r="H1191" s="10" t="s">
        <v>3</v>
      </c>
      <c r="I1191" s="37" t="s">
        <v>48</v>
      </c>
      <c r="J1191" s="40">
        <v>2012</v>
      </c>
      <c r="K1191" s="42" t="s">
        <v>49</v>
      </c>
      <c r="L1191" s="8" t="s">
        <v>50</v>
      </c>
    </row>
    <row r="1192" spans="1:12" ht="15.75" customHeight="1" x14ac:dyDescent="0.25">
      <c r="A1192" s="8" t="s">
        <v>226</v>
      </c>
      <c r="B1192" s="8" t="s">
        <v>138</v>
      </c>
      <c r="C1192" s="10" t="s">
        <v>121</v>
      </c>
      <c r="D1192" s="38">
        <v>0.09</v>
      </c>
      <c r="E1192" s="12">
        <v>0.05</v>
      </c>
      <c r="F1192" s="37" t="s">
        <v>243</v>
      </c>
      <c r="G1192" s="10" t="e">
        <f ca="1">CONCAT('BD-Artículos'!$B1192,'BD-Artículos'!$D1192)</f>
        <v>#NAME?</v>
      </c>
      <c r="H1192" s="10" t="s">
        <v>3</v>
      </c>
      <c r="I1192" s="37" t="s">
        <v>48</v>
      </c>
      <c r="J1192" s="40">
        <v>2010</v>
      </c>
      <c r="K1192" s="42" t="s">
        <v>60</v>
      </c>
      <c r="L1192" s="8" t="s">
        <v>50</v>
      </c>
    </row>
    <row r="1193" spans="1:12" ht="15.75" customHeight="1" x14ac:dyDescent="0.25">
      <c r="A1193" s="8" t="s">
        <v>226</v>
      </c>
      <c r="B1193" s="8" t="s">
        <v>138</v>
      </c>
      <c r="C1193" s="10" t="s">
        <v>121</v>
      </c>
      <c r="D1193" s="38">
        <v>7.0000000000000007E-2</v>
      </c>
      <c r="E1193" s="12">
        <v>0.05</v>
      </c>
      <c r="F1193" s="37" t="s">
        <v>47</v>
      </c>
      <c r="G1193" s="10" t="e">
        <f ca="1">CONCAT('BD-Artículos'!$B1193,'BD-Artículos'!$D1193)</f>
        <v>#NAME?</v>
      </c>
      <c r="H1193" s="10" t="s">
        <v>3</v>
      </c>
      <c r="I1193" s="37" t="s">
        <v>48</v>
      </c>
      <c r="J1193" s="40">
        <v>2010</v>
      </c>
      <c r="K1193" s="42" t="s">
        <v>60</v>
      </c>
      <c r="L1193" s="8" t="s">
        <v>50</v>
      </c>
    </row>
    <row r="1194" spans="1:12" ht="15.75" customHeight="1" x14ac:dyDescent="0.25">
      <c r="A1194" s="8" t="s">
        <v>226</v>
      </c>
      <c r="B1194" s="8" t="s">
        <v>138</v>
      </c>
      <c r="C1194" s="10" t="s">
        <v>121</v>
      </c>
      <c r="D1194" s="38">
        <v>0.26178725211821396</v>
      </c>
      <c r="E1194" s="12" t="s">
        <v>24</v>
      </c>
      <c r="F1194" s="8" t="s">
        <v>34</v>
      </c>
      <c r="G1194" s="10" t="e">
        <f ca="1">CONCAT('BD-Artículos'!$B1194,'BD-Artículos'!$D1194)</f>
        <v>#NAME?</v>
      </c>
      <c r="H1194" s="10" t="s">
        <v>3</v>
      </c>
      <c r="I1194" s="8" t="s">
        <v>26</v>
      </c>
      <c r="J1194" s="40">
        <v>2009</v>
      </c>
      <c r="K1194" s="40" t="s">
        <v>27</v>
      </c>
      <c r="L1194" s="41" t="s">
        <v>28</v>
      </c>
    </row>
    <row r="1195" spans="1:12" ht="15.75" customHeight="1" x14ac:dyDescent="0.25">
      <c r="A1195" s="8" t="s">
        <v>226</v>
      </c>
      <c r="B1195" s="8" t="s">
        <v>138</v>
      </c>
      <c r="C1195" s="10" t="s">
        <v>121</v>
      </c>
      <c r="D1195" s="38">
        <v>1.4761808963536323E-2</v>
      </c>
      <c r="E1195" s="12" t="s">
        <v>24</v>
      </c>
      <c r="F1195" s="8" t="s">
        <v>90</v>
      </c>
      <c r="G1195" s="10" t="e">
        <f ca="1">CONCAT('BD-Artículos'!$B1195,'BD-Artículos'!$D1195)</f>
        <v>#NAME?</v>
      </c>
      <c r="H1195" s="10" t="s">
        <v>3</v>
      </c>
      <c r="I1195" s="8" t="s">
        <v>26</v>
      </c>
      <c r="J1195" s="40">
        <v>2009</v>
      </c>
      <c r="K1195" s="40" t="s">
        <v>27</v>
      </c>
      <c r="L1195" s="41" t="s">
        <v>28</v>
      </c>
    </row>
    <row r="1196" spans="1:12" ht="15.75" customHeight="1" x14ac:dyDescent="0.25">
      <c r="A1196" s="8" t="s">
        <v>226</v>
      </c>
      <c r="B1196" s="8" t="s">
        <v>138</v>
      </c>
      <c r="C1196" s="10" t="s">
        <v>121</v>
      </c>
      <c r="D1196" s="38">
        <v>7.6631739092155248E-4</v>
      </c>
      <c r="E1196" s="12" t="s">
        <v>24</v>
      </c>
      <c r="F1196" s="8" t="s">
        <v>33</v>
      </c>
      <c r="G1196" s="10" t="e">
        <f ca="1">CONCAT('BD-Artículos'!$B1196,'BD-Artículos'!$D1196)</f>
        <v>#NAME?</v>
      </c>
      <c r="H1196" s="10" t="s">
        <v>3</v>
      </c>
      <c r="I1196" s="8" t="s">
        <v>26</v>
      </c>
      <c r="J1196" s="40">
        <v>2009</v>
      </c>
      <c r="K1196" s="40" t="s">
        <v>27</v>
      </c>
      <c r="L1196" s="41" t="s">
        <v>28</v>
      </c>
    </row>
    <row r="1197" spans="1:12" ht="15.75" customHeight="1" x14ac:dyDescent="0.25">
      <c r="A1197" s="8" t="s">
        <v>226</v>
      </c>
      <c r="B1197" s="8" t="s">
        <v>138</v>
      </c>
      <c r="C1197" s="10" t="s">
        <v>121</v>
      </c>
      <c r="D1197" s="38">
        <v>9.9999999999999995E-7</v>
      </c>
      <c r="E1197" s="12" t="s">
        <v>24</v>
      </c>
      <c r="F1197" s="37" t="s">
        <v>240</v>
      </c>
      <c r="G1197" s="10" t="e">
        <f ca="1">CONCAT('BD-Artículos'!$B1197,'BD-Artículos'!$D1197)</f>
        <v>#NAME?</v>
      </c>
      <c r="H1197" s="10" t="s">
        <v>3</v>
      </c>
      <c r="I1197" s="8" t="s">
        <v>26</v>
      </c>
      <c r="J1197" s="40" t="s">
        <v>113</v>
      </c>
      <c r="K1197" s="40" t="s">
        <v>113</v>
      </c>
      <c r="L1197" s="41" t="s">
        <v>241</v>
      </c>
    </row>
    <row r="1198" spans="1:12" ht="15.75" customHeight="1" x14ac:dyDescent="0.25">
      <c r="A1198" s="8" t="s">
        <v>227</v>
      </c>
      <c r="B1198" s="37" t="s">
        <v>119</v>
      </c>
      <c r="C1198" s="10" t="s">
        <v>21</v>
      </c>
      <c r="D1198" s="38">
        <v>0.02</v>
      </c>
      <c r="E1198" s="12" t="s">
        <v>24</v>
      </c>
      <c r="F1198" s="37" t="s">
        <v>166</v>
      </c>
      <c r="G1198" s="10" t="e">
        <f ca="1">CONCAT('BD-Artículos'!$B1198,'BD-Artículos'!$D1198)</f>
        <v>#NAME?</v>
      </c>
      <c r="H1198" s="9" t="s">
        <v>1</v>
      </c>
      <c r="I1198" s="8" t="s">
        <v>167</v>
      </c>
      <c r="J1198" s="39">
        <v>2007</v>
      </c>
      <c r="K1198" s="40" t="s">
        <v>31</v>
      </c>
      <c r="L1198" s="41" t="s">
        <v>168</v>
      </c>
    </row>
    <row r="1199" spans="1:12" ht="15.75" customHeight="1" x14ac:dyDescent="0.25">
      <c r="A1199" s="8" t="s">
        <v>227</v>
      </c>
      <c r="B1199" s="8" t="s">
        <v>119</v>
      </c>
      <c r="C1199" s="10" t="s">
        <v>21</v>
      </c>
      <c r="D1199" s="38">
        <v>0.03</v>
      </c>
      <c r="E1199" s="12">
        <v>0.01</v>
      </c>
      <c r="F1199" s="37" t="s">
        <v>83</v>
      </c>
      <c r="G1199" s="10" t="e">
        <f ca="1">CONCAT('BD-Artículos'!$B1199,'BD-Artículos'!$D1199)</f>
        <v>#NAME?</v>
      </c>
      <c r="H1199" s="10" t="s">
        <v>3</v>
      </c>
      <c r="I1199" s="37" t="s">
        <v>26</v>
      </c>
      <c r="J1199" s="40">
        <v>2012</v>
      </c>
      <c r="K1199" s="42" t="s">
        <v>79</v>
      </c>
      <c r="L1199" s="8" t="s">
        <v>86</v>
      </c>
    </row>
    <row r="1200" spans="1:12" ht="15.75" customHeight="1" x14ac:dyDescent="0.25">
      <c r="A1200" s="8" t="s">
        <v>227</v>
      </c>
      <c r="B1200" s="8" t="s">
        <v>119</v>
      </c>
      <c r="C1200" s="10" t="s">
        <v>21</v>
      </c>
      <c r="D1200" s="38">
        <v>0.01</v>
      </c>
      <c r="E1200" s="12">
        <v>0.03</v>
      </c>
      <c r="F1200" s="37" t="s">
        <v>83</v>
      </c>
      <c r="G1200" s="10" t="e">
        <f ca="1">CONCAT('BD-Artículos'!$B1200,'BD-Artículos'!$D1200)</f>
        <v>#NAME?</v>
      </c>
      <c r="H1200" s="10" t="s">
        <v>3</v>
      </c>
      <c r="I1200" s="37" t="s">
        <v>26</v>
      </c>
      <c r="J1200" s="40">
        <v>2012</v>
      </c>
      <c r="K1200" s="42" t="s">
        <v>27</v>
      </c>
      <c r="L1200" s="8" t="s">
        <v>86</v>
      </c>
    </row>
    <row r="1201" spans="1:12" ht="15.75" customHeight="1" x14ac:dyDescent="0.25">
      <c r="A1201" s="8" t="s">
        <v>227</v>
      </c>
      <c r="B1201" s="8" t="s">
        <v>119</v>
      </c>
      <c r="C1201" s="10" t="s">
        <v>21</v>
      </c>
      <c r="D1201" s="38">
        <v>0.08</v>
      </c>
      <c r="E1201" s="12">
        <v>0.03</v>
      </c>
      <c r="F1201" s="37" t="s">
        <v>118</v>
      </c>
      <c r="G1201" s="10" t="e">
        <f ca="1">CONCAT('BD-Artículos'!$B1201,'BD-Artículos'!$D1201)</f>
        <v>#NAME?</v>
      </c>
      <c r="H1201" s="10" t="s">
        <v>3</v>
      </c>
      <c r="I1201" s="37" t="s">
        <v>120</v>
      </c>
      <c r="J1201" s="40">
        <v>2012</v>
      </c>
      <c r="K1201" s="42" t="s">
        <v>79</v>
      </c>
      <c r="L1201" s="8" t="s">
        <v>86</v>
      </c>
    </row>
    <row r="1202" spans="1:12" ht="15.75" customHeight="1" x14ac:dyDescent="0.25">
      <c r="A1202" s="8" t="s">
        <v>227</v>
      </c>
      <c r="B1202" s="8" t="s">
        <v>119</v>
      </c>
      <c r="C1202" s="10" t="s">
        <v>21</v>
      </c>
      <c r="D1202" s="38">
        <v>0.02</v>
      </c>
      <c r="E1202" s="12">
        <v>0.03</v>
      </c>
      <c r="F1202" s="37" t="s">
        <v>118</v>
      </c>
      <c r="G1202" s="10" t="e">
        <f ca="1">CONCAT('BD-Artículos'!$B1202,'BD-Artículos'!$D1202)</f>
        <v>#NAME?</v>
      </c>
      <c r="H1202" s="10" t="s">
        <v>3</v>
      </c>
      <c r="I1202" s="37" t="s">
        <v>120</v>
      </c>
      <c r="J1202" s="40">
        <v>2012</v>
      </c>
      <c r="K1202" s="42" t="s">
        <v>27</v>
      </c>
      <c r="L1202" s="8" t="s">
        <v>86</v>
      </c>
    </row>
    <row r="1203" spans="1:12" ht="15.75" customHeight="1" x14ac:dyDescent="0.25">
      <c r="A1203" s="8" t="s">
        <v>227</v>
      </c>
      <c r="B1203" s="8" t="s">
        <v>119</v>
      </c>
      <c r="C1203" s="10" t="s">
        <v>21</v>
      </c>
      <c r="D1203" s="38">
        <v>0.18</v>
      </c>
      <c r="E1203" s="12">
        <v>0.05</v>
      </c>
      <c r="F1203" s="8" t="s">
        <v>140</v>
      </c>
      <c r="G1203" s="10" t="e">
        <f ca="1">CONCAT('BD-Artículos'!$B1203,'BD-Artículos'!$D1203)</f>
        <v>#NAME?</v>
      </c>
      <c r="H1203" s="10" t="s">
        <v>3</v>
      </c>
      <c r="I1203" s="8" t="s">
        <v>24</v>
      </c>
      <c r="J1203" s="40">
        <v>2017</v>
      </c>
      <c r="K1203" s="40" t="s">
        <v>124</v>
      </c>
      <c r="L1203" s="8" t="s">
        <v>141</v>
      </c>
    </row>
    <row r="1204" spans="1:12" ht="15.75" customHeight="1" x14ac:dyDescent="0.25">
      <c r="A1204" s="8" t="s">
        <v>227</v>
      </c>
      <c r="B1204" s="37" t="s">
        <v>119</v>
      </c>
      <c r="C1204" s="10" t="s">
        <v>21</v>
      </c>
      <c r="D1204" s="38">
        <v>2.4E-2</v>
      </c>
      <c r="E1204" s="12" t="s">
        <v>24</v>
      </c>
      <c r="F1204" s="37" t="s">
        <v>42</v>
      </c>
      <c r="G1204" s="10" t="e">
        <f ca="1">CONCAT('BD-Artículos'!$B1204,'BD-Artículos'!$D1204)</f>
        <v>#NAME?</v>
      </c>
      <c r="H1204" s="9" t="s">
        <v>2</v>
      </c>
      <c r="I1204" s="8" t="s">
        <v>37</v>
      </c>
      <c r="J1204" s="40">
        <v>2009</v>
      </c>
      <c r="K1204" s="40" t="s">
        <v>31</v>
      </c>
      <c r="L1204" s="41" t="s">
        <v>39</v>
      </c>
    </row>
    <row r="1205" spans="1:12" ht="15.75" customHeight="1" x14ac:dyDescent="0.25">
      <c r="A1205" s="8" t="s">
        <v>227</v>
      </c>
      <c r="B1205" s="37" t="s">
        <v>119</v>
      </c>
      <c r="C1205" s="10" t="s">
        <v>21</v>
      </c>
      <c r="D1205" s="38">
        <v>3.7999999999999999E-2</v>
      </c>
      <c r="E1205" s="12" t="s">
        <v>24</v>
      </c>
      <c r="F1205" s="37" t="s">
        <v>44</v>
      </c>
      <c r="G1205" s="10" t="e">
        <f ca="1">CONCAT('BD-Artículos'!$B1205,'BD-Artículos'!$D1205)</f>
        <v>#NAME?</v>
      </c>
      <c r="H1205" s="9" t="s">
        <v>2</v>
      </c>
      <c r="I1205" s="8" t="s">
        <v>26</v>
      </c>
      <c r="J1205" s="40">
        <v>2009</v>
      </c>
      <c r="K1205" s="40" t="s">
        <v>31</v>
      </c>
      <c r="L1205" s="41" t="s">
        <v>39</v>
      </c>
    </row>
    <row r="1206" spans="1:12" ht="15.75" customHeight="1" x14ac:dyDescent="0.25">
      <c r="A1206" s="8" t="s">
        <v>229</v>
      </c>
      <c r="B1206" s="8" t="s">
        <v>101</v>
      </c>
      <c r="C1206" s="10" t="s">
        <v>22</v>
      </c>
      <c r="D1206" s="38">
        <v>5.1485433775088449E-2</v>
      </c>
      <c r="E1206" s="12" t="s">
        <v>24</v>
      </c>
      <c r="F1206" s="8" t="s">
        <v>34</v>
      </c>
      <c r="G1206" s="10" t="e">
        <f ca="1">CONCAT('BD-Artículos'!$B1206,'BD-Artículos'!$D1206)</f>
        <v>#NAME?</v>
      </c>
      <c r="H1206" s="10" t="s">
        <v>3</v>
      </c>
      <c r="I1206" s="8" t="s">
        <v>26</v>
      </c>
      <c r="J1206" s="40">
        <v>2009</v>
      </c>
      <c r="K1206" s="40" t="s">
        <v>27</v>
      </c>
      <c r="L1206" s="41" t="s">
        <v>28</v>
      </c>
    </row>
    <row r="1207" spans="1:12" ht="15.75" customHeight="1" x14ac:dyDescent="0.25">
      <c r="A1207" s="8" t="s">
        <v>229</v>
      </c>
      <c r="B1207" s="8" t="s">
        <v>101</v>
      </c>
      <c r="C1207" s="10" t="s">
        <v>22</v>
      </c>
      <c r="D1207" s="38">
        <v>0.78</v>
      </c>
      <c r="E1207" s="12">
        <v>0.5</v>
      </c>
      <c r="F1207" s="37" t="s">
        <v>118</v>
      </c>
      <c r="G1207" s="10" t="e">
        <f ca="1">CONCAT('BD-Artículos'!$B1207,'BD-Artículos'!$D1207)</f>
        <v>#NAME?</v>
      </c>
      <c r="H1207" s="10" t="s">
        <v>3</v>
      </c>
      <c r="I1207" s="37" t="s">
        <v>120</v>
      </c>
      <c r="J1207" s="40">
        <v>2012</v>
      </c>
      <c r="K1207" s="42" t="s">
        <v>60</v>
      </c>
      <c r="L1207" s="8" t="s">
        <v>86</v>
      </c>
    </row>
    <row r="1208" spans="1:12" ht="15.75" customHeight="1" x14ac:dyDescent="0.25">
      <c r="A1208" s="8" t="s">
        <v>229</v>
      </c>
      <c r="B1208" s="8" t="s">
        <v>101</v>
      </c>
      <c r="C1208" s="10" t="s">
        <v>22</v>
      </c>
      <c r="D1208" s="38">
        <v>0.7</v>
      </c>
      <c r="E1208" s="12">
        <v>0.05</v>
      </c>
      <c r="F1208" s="8" t="s">
        <v>140</v>
      </c>
      <c r="G1208" s="10" t="e">
        <f ca="1">CONCAT('BD-Artículos'!$B1208,'BD-Artículos'!$D1208)</f>
        <v>#NAME?</v>
      </c>
      <c r="H1208" s="10" t="s">
        <v>3</v>
      </c>
      <c r="I1208" s="8" t="s">
        <v>24</v>
      </c>
      <c r="J1208" s="40">
        <v>2016</v>
      </c>
      <c r="K1208" s="40" t="s">
        <v>103</v>
      </c>
      <c r="L1208" s="8" t="s">
        <v>141</v>
      </c>
    </row>
    <row r="1209" spans="1:12" ht="15.75" customHeight="1" x14ac:dyDescent="0.25">
      <c r="A1209" s="8" t="s">
        <v>229</v>
      </c>
      <c r="B1209" s="8" t="s">
        <v>101</v>
      </c>
      <c r="C1209" s="10" t="s">
        <v>22</v>
      </c>
      <c r="D1209" s="38">
        <v>0.1</v>
      </c>
      <c r="E1209" s="12">
        <v>0.05</v>
      </c>
      <c r="F1209" s="8" t="s">
        <v>155</v>
      </c>
      <c r="G1209" s="10" t="e">
        <f ca="1">CONCAT('BD-Artículos'!$B1209,'BD-Artículos'!$D1209)</f>
        <v>#NAME?</v>
      </c>
      <c r="H1209" s="10" t="s">
        <v>3</v>
      </c>
      <c r="I1209" s="8" t="s">
        <v>24</v>
      </c>
      <c r="J1209" s="40">
        <v>2016</v>
      </c>
      <c r="K1209" s="40" t="s">
        <v>103</v>
      </c>
      <c r="L1209" s="8" t="s">
        <v>141</v>
      </c>
    </row>
    <row r="1210" spans="1:12" ht="15.75" customHeight="1" x14ac:dyDescent="0.25">
      <c r="A1210" s="8" t="s">
        <v>229</v>
      </c>
      <c r="B1210" s="8" t="s">
        <v>101</v>
      </c>
      <c r="C1210" s="10" t="s">
        <v>22</v>
      </c>
      <c r="D1210" s="38">
        <v>0.1</v>
      </c>
      <c r="E1210" s="12">
        <v>0.05</v>
      </c>
      <c r="F1210" s="8" t="s">
        <v>140</v>
      </c>
      <c r="G1210" s="10" t="e">
        <f ca="1">CONCAT('BD-Artículos'!$B1210,'BD-Artículos'!$D1210)</f>
        <v>#NAME?</v>
      </c>
      <c r="H1210" s="10" t="s">
        <v>3</v>
      </c>
      <c r="I1210" s="8" t="s">
        <v>24</v>
      </c>
      <c r="J1210" s="40">
        <v>2016</v>
      </c>
      <c r="K1210" s="40" t="s">
        <v>79</v>
      </c>
      <c r="L1210" s="8" t="s">
        <v>141</v>
      </c>
    </row>
    <row r="1211" spans="1:12" ht="15.75" customHeight="1" x14ac:dyDescent="0.25">
      <c r="A1211" s="8" t="s">
        <v>229</v>
      </c>
      <c r="B1211" s="8" t="s">
        <v>101</v>
      </c>
      <c r="C1211" s="10" t="s">
        <v>22</v>
      </c>
      <c r="D1211" s="38">
        <v>1.2</v>
      </c>
      <c r="E1211" s="12">
        <v>0.05</v>
      </c>
      <c r="F1211" s="8" t="s">
        <v>140</v>
      </c>
      <c r="G1211" s="10" t="e">
        <f ca="1">CONCAT('BD-Artículos'!$B1211,'BD-Artículos'!$D1211)</f>
        <v>#NAME?</v>
      </c>
      <c r="H1211" s="10" t="s">
        <v>3</v>
      </c>
      <c r="I1211" s="8" t="s">
        <v>24</v>
      </c>
      <c r="J1211" s="40">
        <v>2017</v>
      </c>
      <c r="K1211" s="40" t="s">
        <v>60</v>
      </c>
      <c r="L1211" s="8" t="s">
        <v>141</v>
      </c>
    </row>
    <row r="1212" spans="1:12" ht="15.75" customHeight="1" x14ac:dyDescent="0.25">
      <c r="A1212" s="8" t="s">
        <v>229</v>
      </c>
      <c r="B1212" s="8" t="s">
        <v>101</v>
      </c>
      <c r="C1212" s="10" t="s">
        <v>22</v>
      </c>
      <c r="D1212" s="38">
        <v>0.8</v>
      </c>
      <c r="E1212" s="12">
        <v>0.05</v>
      </c>
      <c r="F1212" s="8" t="s">
        <v>140</v>
      </c>
      <c r="G1212" s="10" t="e">
        <f ca="1">CONCAT('BD-Artículos'!$B1212,'BD-Artículos'!$D1212)</f>
        <v>#NAME?</v>
      </c>
      <c r="H1212" s="10" t="s">
        <v>3</v>
      </c>
      <c r="I1212" s="8" t="s">
        <v>24</v>
      </c>
      <c r="J1212" s="40">
        <v>2017</v>
      </c>
      <c r="K1212" s="40" t="s">
        <v>124</v>
      </c>
      <c r="L1212" s="8" t="s">
        <v>141</v>
      </c>
    </row>
    <row r="1213" spans="1:12" ht="15.75" customHeight="1" x14ac:dyDescent="0.25">
      <c r="A1213" s="8" t="s">
        <v>229</v>
      </c>
      <c r="B1213" s="8" t="s">
        <v>101</v>
      </c>
      <c r="C1213" s="10" t="s">
        <v>22</v>
      </c>
      <c r="D1213" s="38">
        <v>0.64</v>
      </c>
      <c r="E1213" s="12" t="s">
        <v>24</v>
      </c>
      <c r="F1213" s="8" t="s">
        <v>143</v>
      </c>
      <c r="G1213" s="10" t="e">
        <f ca="1">CONCAT('BD-Artículos'!$B1213,'BD-Artículos'!$D1213)</f>
        <v>#NAME?</v>
      </c>
      <c r="H1213" s="10" t="s">
        <v>3</v>
      </c>
      <c r="I1213" s="8" t="s">
        <v>24</v>
      </c>
      <c r="J1213" s="40">
        <v>2016</v>
      </c>
      <c r="K1213" s="40" t="s">
        <v>103</v>
      </c>
      <c r="L1213" s="8" t="s">
        <v>141</v>
      </c>
    </row>
    <row r="1214" spans="1:12" ht="15.75" customHeight="1" x14ac:dyDescent="0.25">
      <c r="A1214" s="8" t="s">
        <v>229</v>
      </c>
      <c r="B1214" s="8" t="s">
        <v>101</v>
      </c>
      <c r="C1214" s="10" t="s">
        <v>22</v>
      </c>
      <c r="D1214" s="38">
        <v>0.28000000000000003</v>
      </c>
      <c r="E1214" s="12" t="s">
        <v>24</v>
      </c>
      <c r="F1214" s="8" t="s">
        <v>144</v>
      </c>
      <c r="G1214" s="10" t="e">
        <f ca="1">CONCAT('BD-Artículos'!$B1214,'BD-Artículos'!$D1214)</f>
        <v>#NAME?</v>
      </c>
      <c r="H1214" s="10" t="s">
        <v>3</v>
      </c>
      <c r="I1214" s="8" t="s">
        <v>24</v>
      </c>
      <c r="J1214" s="40">
        <v>2016</v>
      </c>
      <c r="K1214" s="40" t="s">
        <v>103</v>
      </c>
      <c r="L1214" s="8" t="s">
        <v>141</v>
      </c>
    </row>
    <row r="1215" spans="1:12" ht="15.75" customHeight="1" x14ac:dyDescent="0.25">
      <c r="A1215" s="8" t="s">
        <v>229</v>
      </c>
      <c r="B1215" s="8" t="s">
        <v>101</v>
      </c>
      <c r="C1215" s="10" t="s">
        <v>22</v>
      </c>
      <c r="D1215" s="38">
        <v>0.27</v>
      </c>
      <c r="E1215" s="12" t="s">
        <v>24</v>
      </c>
      <c r="F1215" s="8" t="s">
        <v>143</v>
      </c>
      <c r="G1215" s="10" t="e">
        <f ca="1">CONCAT('BD-Artículos'!$B1215,'BD-Artículos'!$D1215)</f>
        <v>#NAME?</v>
      </c>
      <c r="H1215" s="10" t="s">
        <v>3</v>
      </c>
      <c r="I1215" s="8" t="s">
        <v>24</v>
      </c>
      <c r="J1215" s="40">
        <v>2016</v>
      </c>
      <c r="K1215" s="40" t="s">
        <v>79</v>
      </c>
      <c r="L1215" s="8" t="s">
        <v>141</v>
      </c>
    </row>
    <row r="1216" spans="1:12" ht="15.75" customHeight="1" x14ac:dyDescent="0.25">
      <c r="A1216" s="8" t="s">
        <v>229</v>
      </c>
      <c r="B1216" s="8" t="s">
        <v>101</v>
      </c>
      <c r="C1216" s="10" t="s">
        <v>22</v>
      </c>
      <c r="D1216" s="38">
        <v>0.13</v>
      </c>
      <c r="E1216" s="12" t="s">
        <v>24</v>
      </c>
      <c r="F1216" s="8" t="s">
        <v>144</v>
      </c>
      <c r="G1216" s="10" t="e">
        <f ca="1">CONCAT('BD-Artículos'!$B1216,'BD-Artículos'!$D1216)</f>
        <v>#NAME?</v>
      </c>
      <c r="H1216" s="10" t="s">
        <v>3</v>
      </c>
      <c r="I1216" s="8" t="s">
        <v>24</v>
      </c>
      <c r="J1216" s="40">
        <v>2016</v>
      </c>
      <c r="K1216" s="40" t="s">
        <v>79</v>
      </c>
      <c r="L1216" s="8" t="s">
        <v>141</v>
      </c>
    </row>
    <row r="1217" spans="1:12" ht="15.75" customHeight="1" x14ac:dyDescent="0.25">
      <c r="A1217" s="8" t="s">
        <v>229</v>
      </c>
      <c r="B1217" s="8" t="s">
        <v>101</v>
      </c>
      <c r="C1217" s="10" t="s">
        <v>22</v>
      </c>
      <c r="D1217" s="38">
        <v>0.59</v>
      </c>
      <c r="E1217" s="12" t="s">
        <v>24</v>
      </c>
      <c r="F1217" s="8" t="s">
        <v>156</v>
      </c>
      <c r="G1217" s="10" t="e">
        <f ca="1">CONCAT('BD-Artículos'!$B1217,'BD-Artículos'!$D1217)</f>
        <v>#NAME?</v>
      </c>
      <c r="H1217" s="10" t="s">
        <v>3</v>
      </c>
      <c r="I1217" s="8" t="s">
        <v>24</v>
      </c>
      <c r="J1217" s="40">
        <v>2016</v>
      </c>
      <c r="K1217" s="40" t="s">
        <v>79</v>
      </c>
      <c r="L1217" s="8" t="s">
        <v>141</v>
      </c>
    </row>
    <row r="1218" spans="1:12" ht="15.75" customHeight="1" x14ac:dyDescent="0.25">
      <c r="A1218" s="8" t="s">
        <v>229</v>
      </c>
      <c r="B1218" s="8" t="s">
        <v>101</v>
      </c>
      <c r="C1218" s="10" t="s">
        <v>22</v>
      </c>
      <c r="D1218" s="38">
        <v>0.71</v>
      </c>
      <c r="E1218" s="12" t="s">
        <v>24</v>
      </c>
      <c r="F1218" s="8" t="s">
        <v>143</v>
      </c>
      <c r="G1218" s="10" t="e">
        <f ca="1">CONCAT('BD-Artículos'!$B1218,'BD-Artículos'!$D1218)</f>
        <v>#NAME?</v>
      </c>
      <c r="H1218" s="10" t="s">
        <v>3</v>
      </c>
      <c r="I1218" s="8" t="s">
        <v>24</v>
      </c>
      <c r="J1218" s="40">
        <v>2017</v>
      </c>
      <c r="K1218" s="40" t="s">
        <v>60</v>
      </c>
      <c r="L1218" s="8" t="s">
        <v>141</v>
      </c>
    </row>
    <row r="1219" spans="1:12" ht="15.75" customHeight="1" x14ac:dyDescent="0.25">
      <c r="A1219" s="8" t="s">
        <v>229</v>
      </c>
      <c r="B1219" s="8" t="s">
        <v>101</v>
      </c>
      <c r="C1219" s="10" t="s">
        <v>22</v>
      </c>
      <c r="D1219" s="38">
        <v>0.71</v>
      </c>
      <c r="E1219" s="12" t="s">
        <v>24</v>
      </c>
      <c r="F1219" s="8" t="s">
        <v>144</v>
      </c>
      <c r="G1219" s="10" t="e">
        <f ca="1">CONCAT('BD-Artículos'!$B1219,'BD-Artículos'!$D1219)</f>
        <v>#NAME?</v>
      </c>
      <c r="H1219" s="10" t="s">
        <v>3</v>
      </c>
      <c r="I1219" s="8" t="s">
        <v>24</v>
      </c>
      <c r="J1219" s="40">
        <v>2017</v>
      </c>
      <c r="K1219" s="40" t="s">
        <v>60</v>
      </c>
      <c r="L1219" s="8" t="s">
        <v>141</v>
      </c>
    </row>
    <row r="1220" spans="1:12" ht="15.75" customHeight="1" x14ac:dyDescent="0.25">
      <c r="A1220" s="8" t="s">
        <v>229</v>
      </c>
      <c r="B1220" s="8" t="s">
        <v>101</v>
      </c>
      <c r="C1220" s="10" t="s">
        <v>22</v>
      </c>
      <c r="D1220" s="38">
        <v>0.11</v>
      </c>
      <c r="E1220" s="12" t="s">
        <v>24</v>
      </c>
      <c r="F1220" s="8" t="s">
        <v>156</v>
      </c>
      <c r="G1220" s="10" t="e">
        <f ca="1">CONCAT('BD-Artículos'!$B1220,'BD-Artículos'!$D1220)</f>
        <v>#NAME?</v>
      </c>
      <c r="H1220" s="10" t="s">
        <v>3</v>
      </c>
      <c r="I1220" s="8" t="s">
        <v>24</v>
      </c>
      <c r="J1220" s="40">
        <v>2017</v>
      </c>
      <c r="K1220" s="40" t="s">
        <v>60</v>
      </c>
      <c r="L1220" s="8" t="s">
        <v>141</v>
      </c>
    </row>
    <row r="1221" spans="1:12" ht="15.75" customHeight="1" x14ac:dyDescent="0.25">
      <c r="A1221" s="8" t="s">
        <v>230</v>
      </c>
      <c r="B1221" s="37" t="s">
        <v>102</v>
      </c>
      <c r="C1221" s="10" t="s">
        <v>22</v>
      </c>
      <c r="D1221" s="38">
        <v>0.01</v>
      </c>
      <c r="E1221" s="12" t="s">
        <v>24</v>
      </c>
      <c r="F1221" s="37" t="s">
        <v>166</v>
      </c>
      <c r="G1221" s="10" t="e">
        <f ca="1">CONCAT('BD-Artículos'!$B1221,'BD-Artículos'!$D1221)</f>
        <v>#NAME?</v>
      </c>
      <c r="H1221" s="9" t="s">
        <v>1</v>
      </c>
      <c r="I1221" s="8" t="s">
        <v>167</v>
      </c>
      <c r="J1221" s="39">
        <v>2007</v>
      </c>
      <c r="K1221" s="40" t="s">
        <v>31</v>
      </c>
      <c r="L1221" s="41" t="s">
        <v>168</v>
      </c>
    </row>
    <row r="1222" spans="1:12" ht="15.75" customHeight="1" x14ac:dyDescent="0.25">
      <c r="A1222" s="8" t="s">
        <v>231</v>
      </c>
      <c r="B1222" s="49" t="s">
        <v>104</v>
      </c>
      <c r="C1222" s="10" t="s">
        <v>22</v>
      </c>
      <c r="D1222" s="43">
        <v>0.3</v>
      </c>
      <c r="E1222" s="20">
        <v>0.1</v>
      </c>
      <c r="F1222" s="8" t="s">
        <v>90</v>
      </c>
      <c r="G1222" s="10" t="e">
        <f ca="1">CONCAT('BD-Artículos'!$B1222,'BD-Artículos'!$D1222)</f>
        <v>#NAME?</v>
      </c>
      <c r="H1222" s="10" t="s">
        <v>3</v>
      </c>
      <c r="I1222" s="8" t="s">
        <v>26</v>
      </c>
      <c r="J1222" s="40">
        <v>2009</v>
      </c>
      <c r="K1222" s="44" t="s">
        <v>27</v>
      </c>
      <c r="L1222" s="41" t="s">
        <v>89</v>
      </c>
    </row>
    <row r="1223" spans="1:12" ht="15.75" customHeight="1" x14ac:dyDescent="0.25">
      <c r="A1223" s="8" t="s">
        <v>231</v>
      </c>
      <c r="B1223" s="49" t="s">
        <v>104</v>
      </c>
      <c r="C1223" s="10" t="s">
        <v>22</v>
      </c>
      <c r="D1223" s="43">
        <v>0.3</v>
      </c>
      <c r="E1223" s="20">
        <v>0.1</v>
      </c>
      <c r="F1223" s="8" t="s">
        <v>34</v>
      </c>
      <c r="G1223" s="10" t="e">
        <f ca="1">CONCAT('BD-Artículos'!$B1223,'BD-Artículos'!$D1223)</f>
        <v>#NAME?</v>
      </c>
      <c r="H1223" s="10" t="s">
        <v>3</v>
      </c>
      <c r="I1223" s="8" t="s">
        <v>26</v>
      </c>
      <c r="J1223" s="40">
        <v>2009</v>
      </c>
      <c r="K1223" s="44" t="s">
        <v>27</v>
      </c>
      <c r="L1223" s="41" t="s">
        <v>89</v>
      </c>
    </row>
    <row r="1224" spans="1:12" ht="15.75" customHeight="1" x14ac:dyDescent="0.25">
      <c r="A1224" s="8" t="s">
        <v>231</v>
      </c>
      <c r="B1224" s="49" t="s">
        <v>104</v>
      </c>
      <c r="C1224" s="10" t="s">
        <v>22</v>
      </c>
      <c r="D1224" s="43">
        <v>0.2</v>
      </c>
      <c r="E1224" s="20">
        <v>0.1</v>
      </c>
      <c r="F1224" s="8" t="s">
        <v>92</v>
      </c>
      <c r="G1224" s="10" t="e">
        <f ca="1">CONCAT('BD-Artículos'!$B1224,'BD-Artículos'!$D1224)</f>
        <v>#NAME?</v>
      </c>
      <c r="H1224" s="10" t="s">
        <v>3</v>
      </c>
      <c r="I1224" s="8" t="s">
        <v>26</v>
      </c>
      <c r="J1224" s="40">
        <v>2009</v>
      </c>
      <c r="K1224" s="40" t="s">
        <v>27</v>
      </c>
      <c r="L1224" s="41" t="s">
        <v>89</v>
      </c>
    </row>
    <row r="1225" spans="1:12" ht="15.75" customHeight="1" x14ac:dyDescent="0.25">
      <c r="A1225" s="8" t="s">
        <v>231</v>
      </c>
      <c r="B1225" s="49" t="s">
        <v>104</v>
      </c>
      <c r="C1225" s="10" t="s">
        <v>22</v>
      </c>
      <c r="D1225" s="38">
        <v>0.11655633179824876</v>
      </c>
      <c r="E1225" s="12" t="s">
        <v>24</v>
      </c>
      <c r="F1225" s="8" t="s">
        <v>92</v>
      </c>
      <c r="G1225" s="10" t="e">
        <f ca="1">CONCAT('BD-Artículos'!$B1225,'BD-Artículos'!$D1225)</f>
        <v>#NAME?</v>
      </c>
      <c r="H1225" s="10" t="s">
        <v>3</v>
      </c>
      <c r="I1225" s="8" t="s">
        <v>26</v>
      </c>
      <c r="J1225" s="40">
        <v>2009</v>
      </c>
      <c r="K1225" s="40" t="s">
        <v>31</v>
      </c>
      <c r="L1225" s="41" t="s">
        <v>28</v>
      </c>
    </row>
    <row r="1226" spans="1:12" ht="15.75" customHeight="1" x14ac:dyDescent="0.25">
      <c r="A1226" s="8" t="s">
        <v>231</v>
      </c>
      <c r="B1226" s="49" t="s">
        <v>104</v>
      </c>
      <c r="C1226" s="10" t="s">
        <v>22</v>
      </c>
      <c r="D1226" s="38">
        <v>7.9318389651953342E-2</v>
      </c>
      <c r="E1226" s="12" t="s">
        <v>24</v>
      </c>
      <c r="F1226" s="8" t="s">
        <v>90</v>
      </c>
      <c r="G1226" s="10" t="e">
        <f ca="1">CONCAT('BD-Artículos'!$B1226,'BD-Artículos'!$D1226)</f>
        <v>#NAME?</v>
      </c>
      <c r="H1226" s="10" t="s">
        <v>3</v>
      </c>
      <c r="I1226" s="8" t="s">
        <v>26</v>
      </c>
      <c r="J1226" s="40">
        <v>2009</v>
      </c>
      <c r="K1226" s="40" t="s">
        <v>31</v>
      </c>
      <c r="L1226" s="41" t="s">
        <v>28</v>
      </c>
    </row>
    <row r="1227" spans="1:12" ht="15.75" customHeight="1" x14ac:dyDescent="0.25">
      <c r="A1227" s="8" t="s">
        <v>231</v>
      </c>
      <c r="B1227" s="49" t="s">
        <v>104</v>
      </c>
      <c r="C1227" s="10" t="s">
        <v>22</v>
      </c>
      <c r="D1227" s="38">
        <v>5.801110392403435E-2</v>
      </c>
      <c r="E1227" s="12" t="s">
        <v>24</v>
      </c>
      <c r="F1227" s="8" t="s">
        <v>29</v>
      </c>
      <c r="G1227" s="10" t="e">
        <f ca="1">CONCAT('BD-Artículos'!$B1227,'BD-Artículos'!$D1227)</f>
        <v>#NAME?</v>
      </c>
      <c r="H1227" s="10" t="s">
        <v>3</v>
      </c>
      <c r="I1227" s="8" t="s">
        <v>26</v>
      </c>
      <c r="J1227" s="40">
        <v>2009</v>
      </c>
      <c r="K1227" s="40" t="s">
        <v>31</v>
      </c>
      <c r="L1227" s="41" t="s">
        <v>28</v>
      </c>
    </row>
    <row r="1228" spans="1:12" ht="15.75" customHeight="1" x14ac:dyDescent="0.25">
      <c r="A1228" s="8" t="s">
        <v>231</v>
      </c>
      <c r="B1228" s="49" t="s">
        <v>104</v>
      </c>
      <c r="C1228" s="10" t="s">
        <v>22</v>
      </c>
      <c r="D1228" s="38">
        <v>3.4868791128012104E-2</v>
      </c>
      <c r="E1228" s="12" t="s">
        <v>24</v>
      </c>
      <c r="F1228" s="8" t="s">
        <v>34</v>
      </c>
      <c r="G1228" s="10" t="e">
        <f ca="1">CONCAT('BD-Artículos'!$B1228,'BD-Artículos'!$D1228)</f>
        <v>#NAME?</v>
      </c>
      <c r="H1228" s="10" t="s">
        <v>3</v>
      </c>
      <c r="I1228" s="8" t="s">
        <v>26</v>
      </c>
      <c r="J1228" s="40">
        <v>2009</v>
      </c>
      <c r="K1228" s="40" t="s">
        <v>31</v>
      </c>
      <c r="L1228" s="41" t="s">
        <v>28</v>
      </c>
    </row>
    <row r="1229" spans="1:12" ht="15.75" customHeight="1" x14ac:dyDescent="0.25">
      <c r="A1229" s="8" t="s">
        <v>231</v>
      </c>
      <c r="B1229" s="49" t="s">
        <v>104</v>
      </c>
      <c r="C1229" s="10" t="s">
        <v>22</v>
      </c>
      <c r="D1229" s="38">
        <v>2.2701906299677464E-3</v>
      </c>
      <c r="E1229" s="12" t="s">
        <v>24</v>
      </c>
      <c r="F1229" s="8" t="s">
        <v>33</v>
      </c>
      <c r="G1229" s="10" t="e">
        <f ca="1">CONCAT('BD-Artículos'!$B1229,'BD-Artículos'!$D1229)</f>
        <v>#NAME?</v>
      </c>
      <c r="H1229" s="10" t="s">
        <v>3</v>
      </c>
      <c r="I1229" s="8" t="s">
        <v>26</v>
      </c>
      <c r="J1229" s="40">
        <v>2009</v>
      </c>
      <c r="K1229" s="40" t="s">
        <v>27</v>
      </c>
      <c r="L1229" s="41" t="s">
        <v>28</v>
      </c>
    </row>
    <row r="1230" spans="1:12" ht="15.75" customHeight="1" x14ac:dyDescent="0.25">
      <c r="A1230" s="8" t="s">
        <v>231</v>
      </c>
      <c r="B1230" s="49" t="s">
        <v>104</v>
      </c>
      <c r="C1230" s="10" t="s">
        <v>22</v>
      </c>
      <c r="D1230" s="38">
        <v>1.407</v>
      </c>
      <c r="E1230" s="12" t="s">
        <v>24</v>
      </c>
      <c r="F1230" s="8" t="s">
        <v>34</v>
      </c>
      <c r="G1230" s="10" t="e">
        <f ca="1">CONCAT('BD-Artículos'!$B1230,'BD-Artículos'!$D1230)</f>
        <v>#NAME?</v>
      </c>
      <c r="H1230" s="10" t="s">
        <v>3</v>
      </c>
      <c r="I1230" s="8" t="s">
        <v>26</v>
      </c>
      <c r="J1230" s="40" t="s">
        <v>113</v>
      </c>
      <c r="K1230" s="40" t="s">
        <v>113</v>
      </c>
      <c r="L1230" s="41" t="s">
        <v>114</v>
      </c>
    </row>
    <row r="1231" spans="1:12" ht="15.75" customHeight="1" x14ac:dyDescent="0.25">
      <c r="A1231" s="8" t="s">
        <v>231</v>
      </c>
      <c r="B1231" s="49" t="s">
        <v>104</v>
      </c>
      <c r="C1231" s="10" t="s">
        <v>22</v>
      </c>
      <c r="D1231" s="38">
        <v>0.6</v>
      </c>
      <c r="E1231" s="12" t="s">
        <v>24</v>
      </c>
      <c r="F1231" s="8" t="s">
        <v>92</v>
      </c>
      <c r="G1231" s="10" t="e">
        <f ca="1">CONCAT('BD-Artículos'!$B1231,'BD-Artículos'!$D1231)</f>
        <v>#NAME?</v>
      </c>
      <c r="H1231" s="10" t="s">
        <v>3</v>
      </c>
      <c r="I1231" s="8" t="s">
        <v>26</v>
      </c>
      <c r="J1231" s="40" t="s">
        <v>113</v>
      </c>
      <c r="K1231" s="40" t="s">
        <v>113</v>
      </c>
      <c r="L1231" s="41" t="s">
        <v>114</v>
      </c>
    </row>
    <row r="1232" spans="1:12" ht="15.75" customHeight="1" x14ac:dyDescent="0.25">
      <c r="A1232" s="8" t="s">
        <v>231</v>
      </c>
      <c r="B1232" s="8" t="s">
        <v>104</v>
      </c>
      <c r="C1232" s="10" t="s">
        <v>22</v>
      </c>
      <c r="D1232" s="38">
        <v>0.1</v>
      </c>
      <c r="E1232" s="12" t="s">
        <v>24</v>
      </c>
      <c r="F1232" s="37" t="s">
        <v>113</v>
      </c>
      <c r="G1232" s="10" t="e">
        <f ca="1">CONCAT('BD-Artículos'!$B1232,'BD-Artículos'!$D1232)</f>
        <v>#NAME?</v>
      </c>
      <c r="H1232" s="10" t="s">
        <v>3</v>
      </c>
      <c r="I1232" s="37" t="s">
        <v>120</v>
      </c>
      <c r="J1232" s="40">
        <v>2012</v>
      </c>
      <c r="K1232" s="40" t="s">
        <v>113</v>
      </c>
      <c r="L1232" s="41" t="s">
        <v>154</v>
      </c>
    </row>
    <row r="1233" spans="1:12" ht="15.75" customHeight="1" x14ac:dyDescent="0.25">
      <c r="A1233" s="8" t="s">
        <v>231</v>
      </c>
      <c r="B1233" s="49" t="s">
        <v>104</v>
      </c>
      <c r="C1233" s="10" t="s">
        <v>22</v>
      </c>
      <c r="D1233" s="38">
        <v>7.0000000000000007E-2</v>
      </c>
      <c r="E1233" s="12">
        <v>0.05</v>
      </c>
      <c r="F1233" s="8" t="s">
        <v>142</v>
      </c>
      <c r="G1233" s="10" t="e">
        <f ca="1">CONCAT('BD-Artículos'!$B1233,'BD-Artículos'!$D1233)</f>
        <v>#NAME?</v>
      </c>
      <c r="H1233" s="10" t="s">
        <v>3</v>
      </c>
      <c r="I1233" s="8" t="s">
        <v>24</v>
      </c>
      <c r="J1233" s="40">
        <v>2016</v>
      </c>
      <c r="K1233" s="40" t="s">
        <v>79</v>
      </c>
      <c r="L1233" s="8" t="s">
        <v>141</v>
      </c>
    </row>
    <row r="1234" spans="1:12" ht="15.75" customHeight="1" x14ac:dyDescent="0.25">
      <c r="A1234" s="8" t="s">
        <v>232</v>
      </c>
      <c r="B1234" s="8" t="s">
        <v>106</v>
      </c>
      <c r="C1234" s="10" t="s">
        <v>22</v>
      </c>
      <c r="D1234" s="38">
        <v>7.0000000000000007E-2</v>
      </c>
      <c r="E1234" s="12">
        <v>0.1</v>
      </c>
      <c r="F1234" s="37" t="s">
        <v>53</v>
      </c>
      <c r="G1234" s="10" t="e">
        <f ca="1">CONCAT('BD-Artículos'!$B1234,'BD-Artículos'!$D1234)</f>
        <v>#NAME?</v>
      </c>
      <c r="H1234" s="10" t="s">
        <v>3</v>
      </c>
      <c r="I1234" s="37" t="s">
        <v>48</v>
      </c>
      <c r="J1234" s="40">
        <v>2009</v>
      </c>
      <c r="K1234" s="42" t="s">
        <v>27</v>
      </c>
      <c r="L1234" s="8" t="s">
        <v>73</v>
      </c>
    </row>
    <row r="1235" spans="1:12" ht="15.75" customHeight="1" x14ac:dyDescent="0.25">
      <c r="A1235" s="8" t="s">
        <v>232</v>
      </c>
      <c r="B1235" s="8" t="s">
        <v>106</v>
      </c>
      <c r="C1235" s="10" t="s">
        <v>22</v>
      </c>
      <c r="D1235" s="38">
        <v>0.1</v>
      </c>
      <c r="E1235" s="12">
        <v>0.1</v>
      </c>
      <c r="F1235" s="37" t="s">
        <v>83</v>
      </c>
      <c r="G1235" s="10" t="e">
        <f ca="1">CONCAT('BD-Artículos'!$B1235,'BD-Artículos'!$D1235)</f>
        <v>#NAME?</v>
      </c>
      <c r="H1235" s="10" t="s">
        <v>3</v>
      </c>
      <c r="I1235" s="37" t="s">
        <v>26</v>
      </c>
      <c r="J1235" s="40">
        <v>2012</v>
      </c>
      <c r="K1235" s="42" t="s">
        <v>79</v>
      </c>
      <c r="L1235" s="8" t="s">
        <v>86</v>
      </c>
    </row>
    <row r="1236" spans="1:12" ht="15.75" customHeight="1" x14ac:dyDescent="0.25">
      <c r="A1236" s="8" t="s">
        <v>232</v>
      </c>
      <c r="B1236" s="8" t="s">
        <v>106</v>
      </c>
      <c r="C1236" s="10" t="s">
        <v>22</v>
      </c>
      <c r="D1236" s="38">
        <v>1.0199999999999999E-2</v>
      </c>
      <c r="E1236" s="12" t="s">
        <v>24</v>
      </c>
      <c r="F1236" s="8" t="s">
        <v>92</v>
      </c>
      <c r="G1236" s="10" t="e">
        <f ca="1">CONCAT('BD-Artículos'!$B1236,'BD-Artículos'!$D1236)</f>
        <v>#NAME?</v>
      </c>
      <c r="H1236" s="10" t="s">
        <v>3</v>
      </c>
      <c r="I1236" s="8" t="s">
        <v>26</v>
      </c>
      <c r="J1236" s="40">
        <v>2009</v>
      </c>
      <c r="K1236" s="40" t="s">
        <v>27</v>
      </c>
      <c r="L1236" s="41" t="s">
        <v>28</v>
      </c>
    </row>
    <row r="1237" spans="1:12" ht="15.75" customHeight="1" x14ac:dyDescent="0.25">
      <c r="A1237" s="8" t="s">
        <v>232</v>
      </c>
      <c r="B1237" s="8" t="s">
        <v>106</v>
      </c>
      <c r="C1237" s="10" t="s">
        <v>22</v>
      </c>
      <c r="D1237" s="38">
        <v>8.7500000000000008E-3</v>
      </c>
      <c r="E1237" s="12" t="s">
        <v>24</v>
      </c>
      <c r="F1237" s="8" t="s">
        <v>90</v>
      </c>
      <c r="G1237" s="10" t="e">
        <f ca="1">CONCAT('BD-Artículos'!$B1237,'BD-Artículos'!$D1237)</f>
        <v>#NAME?</v>
      </c>
      <c r="H1237" s="10" t="s">
        <v>3</v>
      </c>
      <c r="I1237" s="8" t="s">
        <v>26</v>
      </c>
      <c r="J1237" s="40">
        <v>2009</v>
      </c>
      <c r="K1237" s="40" t="s">
        <v>27</v>
      </c>
      <c r="L1237" s="41" t="s">
        <v>28</v>
      </c>
    </row>
    <row r="1238" spans="1:12" ht="15.75" customHeight="1" x14ac:dyDescent="0.25">
      <c r="A1238" s="8" t="s">
        <v>232</v>
      </c>
      <c r="B1238" s="8" t="s">
        <v>106</v>
      </c>
      <c r="C1238" s="10" t="s">
        <v>22</v>
      </c>
      <c r="D1238" s="38">
        <v>6.0800000000000003E-3</v>
      </c>
      <c r="E1238" s="12" t="s">
        <v>24</v>
      </c>
      <c r="F1238" s="8" t="s">
        <v>92</v>
      </c>
      <c r="G1238" s="10" t="e">
        <f ca="1">CONCAT('BD-Artículos'!$B1238,'BD-Artículos'!$D1238)</f>
        <v>#NAME?</v>
      </c>
      <c r="H1238" s="10" t="s">
        <v>3</v>
      </c>
      <c r="I1238" s="8" t="s">
        <v>26</v>
      </c>
      <c r="J1238" s="40">
        <v>2009</v>
      </c>
      <c r="K1238" s="40" t="s">
        <v>31</v>
      </c>
      <c r="L1238" s="41" t="s">
        <v>28</v>
      </c>
    </row>
    <row r="1239" spans="1:12" ht="15.75" customHeight="1" x14ac:dyDescent="0.25">
      <c r="A1239" s="8" t="s">
        <v>232</v>
      </c>
      <c r="B1239" s="8" t="s">
        <v>106</v>
      </c>
      <c r="C1239" s="10" t="s">
        <v>22</v>
      </c>
      <c r="D1239" s="38">
        <v>5.4999999999999997E-3</v>
      </c>
      <c r="E1239" s="12" t="s">
        <v>24</v>
      </c>
      <c r="F1239" s="8" t="s">
        <v>34</v>
      </c>
      <c r="G1239" s="10" t="e">
        <f ca="1">CONCAT('BD-Artículos'!$B1239,'BD-Artículos'!$D1239)</f>
        <v>#NAME?</v>
      </c>
      <c r="H1239" s="10" t="s">
        <v>3</v>
      </c>
      <c r="I1239" s="8" t="s">
        <v>26</v>
      </c>
      <c r="J1239" s="40">
        <v>2009</v>
      </c>
      <c r="K1239" s="40" t="s">
        <v>31</v>
      </c>
      <c r="L1239" s="41" t="s">
        <v>28</v>
      </c>
    </row>
    <row r="1240" spans="1:12" ht="15.75" customHeight="1" x14ac:dyDescent="0.25">
      <c r="A1240" s="8" t="s">
        <v>232</v>
      </c>
      <c r="B1240" s="8" t="s">
        <v>106</v>
      </c>
      <c r="C1240" s="10" t="s">
        <v>22</v>
      </c>
      <c r="D1240" s="38">
        <v>5.4200000000000003E-3</v>
      </c>
      <c r="E1240" s="12" t="s">
        <v>24</v>
      </c>
      <c r="F1240" s="8" t="s">
        <v>34</v>
      </c>
      <c r="G1240" s="10" t="e">
        <f ca="1">CONCAT('BD-Artículos'!$B1240,'BD-Artículos'!$D1240)</f>
        <v>#NAME?</v>
      </c>
      <c r="H1240" s="10" t="s">
        <v>3</v>
      </c>
      <c r="I1240" s="8" t="s">
        <v>26</v>
      </c>
      <c r="J1240" s="40">
        <v>2009</v>
      </c>
      <c r="K1240" s="40" t="s">
        <v>27</v>
      </c>
      <c r="L1240" s="41" t="s">
        <v>28</v>
      </c>
    </row>
    <row r="1241" spans="1:12" ht="15.75" customHeight="1" x14ac:dyDescent="0.25">
      <c r="A1241" s="8" t="s">
        <v>232</v>
      </c>
      <c r="B1241" s="8" t="s">
        <v>106</v>
      </c>
      <c r="C1241" s="10" t="s">
        <v>22</v>
      </c>
      <c r="D1241" s="38">
        <v>3.2000000000000002E-3</v>
      </c>
      <c r="E1241" s="12" t="s">
        <v>24</v>
      </c>
      <c r="F1241" s="8" t="s">
        <v>29</v>
      </c>
      <c r="G1241" s="10" t="e">
        <f ca="1">CONCAT('BD-Artículos'!$B1241,'BD-Artículos'!$D1241)</f>
        <v>#NAME?</v>
      </c>
      <c r="H1241" s="10" t="s">
        <v>3</v>
      </c>
      <c r="I1241" s="8" t="s">
        <v>26</v>
      </c>
      <c r="J1241" s="40">
        <v>2009</v>
      </c>
      <c r="K1241" s="40" t="s">
        <v>27</v>
      </c>
      <c r="L1241" s="41" t="s">
        <v>28</v>
      </c>
    </row>
    <row r="1242" spans="1:12" ht="15.75" customHeight="1" x14ac:dyDescent="0.25">
      <c r="A1242" s="8" t="s">
        <v>232</v>
      </c>
      <c r="B1242" s="8" t="s">
        <v>106</v>
      </c>
      <c r="C1242" s="10" t="s">
        <v>22</v>
      </c>
      <c r="D1242" s="38">
        <v>0.32</v>
      </c>
      <c r="E1242" s="12">
        <v>0.1</v>
      </c>
      <c r="F1242" s="37" t="s">
        <v>118</v>
      </c>
      <c r="G1242" s="10" t="e">
        <f ca="1">CONCAT('BD-Artículos'!$B1242,'BD-Artículos'!$D1242)</f>
        <v>#NAME?</v>
      </c>
      <c r="H1242" s="10" t="s">
        <v>3</v>
      </c>
      <c r="I1242" s="37" t="s">
        <v>120</v>
      </c>
      <c r="J1242" s="40">
        <v>2011</v>
      </c>
      <c r="K1242" s="42" t="s">
        <v>130</v>
      </c>
      <c r="L1242" s="8" t="s">
        <v>50</v>
      </c>
    </row>
    <row r="1243" spans="1:12" ht="15.75" customHeight="1" x14ac:dyDescent="0.25">
      <c r="A1243" s="8" t="s">
        <v>232</v>
      </c>
      <c r="B1243" s="8" t="s">
        <v>106</v>
      </c>
      <c r="C1243" s="10" t="s">
        <v>22</v>
      </c>
      <c r="D1243" s="38">
        <v>0.2</v>
      </c>
      <c r="E1243" s="12">
        <v>0.1</v>
      </c>
      <c r="F1243" s="37" t="s">
        <v>118</v>
      </c>
      <c r="G1243" s="10" t="e">
        <f ca="1">CONCAT('BD-Artículos'!$B1243,'BD-Artículos'!$D1243)</f>
        <v>#NAME?</v>
      </c>
      <c r="H1243" s="10" t="s">
        <v>3</v>
      </c>
      <c r="I1243" s="37" t="s">
        <v>120</v>
      </c>
      <c r="J1243" s="40">
        <v>2010</v>
      </c>
      <c r="K1243" s="42" t="s">
        <v>124</v>
      </c>
      <c r="L1243" s="8" t="s">
        <v>50</v>
      </c>
    </row>
  </sheetData>
  <sheetProtection sheet="1" objects="1" scenarios="1"/>
  <mergeCells count="1">
    <mergeCell ref="A1:L1"/>
  </mergeCells>
  <pageMargins left="0.7" right="0.7" top="0.75" bottom="0.75" header="0" footer="0"/>
  <pageSetup orientation="landscape"/>
  <legacyDrawing r:id="rId1"/>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sheetPr>
  <dimension ref="A1:P1001"/>
  <sheetViews>
    <sheetView workbookViewId="0">
      <pane ySplit="4" topLeftCell="A5" activePane="bottomLeft" state="frozen"/>
      <selection pane="bottomLeft" activeCell="A4" sqref="A4:P4"/>
    </sheetView>
  </sheetViews>
  <sheetFormatPr baseColWidth="10" defaultColWidth="12.625" defaultRowHeight="15" customHeight="1" x14ac:dyDescent="0.2"/>
  <cols>
    <col min="1" max="1" width="9.375" customWidth="1"/>
    <col min="2" max="2" width="17.375" customWidth="1"/>
    <col min="3" max="3" width="22.25" customWidth="1"/>
    <col min="4" max="4" width="9.375" customWidth="1"/>
    <col min="5" max="5" width="9.875" customWidth="1"/>
    <col min="6" max="6" width="11.875" customWidth="1"/>
    <col min="7" max="7" width="12.25" customWidth="1"/>
    <col min="8" max="8" width="10.25" customWidth="1"/>
    <col min="9" max="13" width="9.375" customWidth="1"/>
    <col min="14" max="14" width="11.375" customWidth="1"/>
    <col min="15" max="15" width="11.625" customWidth="1"/>
    <col min="16" max="16" width="11.375" customWidth="1"/>
    <col min="17" max="26" width="9.375" customWidth="1"/>
  </cols>
  <sheetData>
    <row r="1" spans="1:16" ht="15.75" customHeight="1" thickBot="1" x14ac:dyDescent="0.3">
      <c r="A1" s="107" t="s">
        <v>0</v>
      </c>
      <c r="B1" s="108"/>
      <c r="C1" s="108"/>
      <c r="D1" s="108"/>
      <c r="E1" s="108"/>
      <c r="F1" s="108"/>
      <c r="G1" s="108"/>
      <c r="H1" s="108"/>
      <c r="I1" s="108"/>
      <c r="J1" s="108"/>
      <c r="K1" s="108"/>
      <c r="L1" s="108"/>
      <c r="M1" s="108"/>
      <c r="N1" s="108"/>
      <c r="O1" s="108"/>
      <c r="P1" s="109"/>
    </row>
    <row r="2" spans="1:16" ht="15.75" customHeight="1" thickBot="1" x14ac:dyDescent="0.3">
      <c r="A2" s="107" t="s">
        <v>289</v>
      </c>
      <c r="B2" s="108"/>
      <c r="C2" s="108"/>
      <c r="D2" s="108"/>
      <c r="E2" s="108"/>
      <c r="F2" s="108"/>
      <c r="G2" s="108"/>
      <c r="H2" s="108"/>
      <c r="I2" s="108"/>
      <c r="J2" s="108"/>
      <c r="K2" s="108"/>
      <c r="L2" s="108"/>
      <c r="M2" s="108"/>
      <c r="N2" s="108"/>
      <c r="O2" s="108"/>
      <c r="P2" s="109"/>
    </row>
    <row r="4" spans="1:16" x14ac:dyDescent="0.25">
      <c r="A4" s="23" t="s">
        <v>7</v>
      </c>
      <c r="B4" s="23" t="s">
        <v>6</v>
      </c>
      <c r="C4" s="23" t="s">
        <v>5</v>
      </c>
      <c r="D4" s="23" t="s">
        <v>171</v>
      </c>
      <c r="E4" s="23" t="s">
        <v>172</v>
      </c>
      <c r="F4" s="23" t="s">
        <v>173</v>
      </c>
      <c r="G4" s="23" t="s">
        <v>174</v>
      </c>
      <c r="H4" s="23" t="s">
        <v>175</v>
      </c>
      <c r="I4" s="23" t="s">
        <v>176</v>
      </c>
      <c r="J4" s="23" t="s">
        <v>177</v>
      </c>
      <c r="K4" s="23" t="s">
        <v>178</v>
      </c>
      <c r="L4" s="23" t="s">
        <v>179</v>
      </c>
      <c r="M4" s="23" t="s">
        <v>180</v>
      </c>
      <c r="N4" s="23" t="s">
        <v>181</v>
      </c>
      <c r="O4" s="23" t="s">
        <v>182</v>
      </c>
      <c r="P4" s="23" t="s">
        <v>183</v>
      </c>
    </row>
    <row r="5" spans="1:16" x14ac:dyDescent="0.25">
      <c r="A5" s="24" t="s">
        <v>18</v>
      </c>
      <c r="B5" s="23" t="s">
        <v>20</v>
      </c>
      <c r="C5" s="23" t="s">
        <v>21</v>
      </c>
      <c r="D5" s="24">
        <v>269.77</v>
      </c>
      <c r="E5" s="24">
        <v>240</v>
      </c>
      <c r="F5" s="24">
        <v>0.5</v>
      </c>
      <c r="G5" s="24">
        <v>0.5</v>
      </c>
      <c r="H5" s="24">
        <v>2</v>
      </c>
      <c r="I5" s="24" t="s">
        <v>184</v>
      </c>
      <c r="J5" s="24">
        <v>35</v>
      </c>
      <c r="K5" s="24" t="s">
        <v>184</v>
      </c>
      <c r="L5" s="24">
        <v>335</v>
      </c>
      <c r="M5" s="24" t="s">
        <v>184</v>
      </c>
      <c r="N5" s="25">
        <v>2.8999999999999998E-3</v>
      </c>
      <c r="O5" s="25">
        <v>2.3199999999999998E-5</v>
      </c>
      <c r="P5" s="25">
        <v>3.2000000000000002E-3</v>
      </c>
    </row>
    <row r="6" spans="1:16" x14ac:dyDescent="0.25">
      <c r="A6" s="24" t="s">
        <v>45</v>
      </c>
      <c r="B6" s="23" t="s">
        <v>46</v>
      </c>
      <c r="C6" s="23" t="s">
        <v>21</v>
      </c>
      <c r="D6" s="24">
        <v>227.12</v>
      </c>
      <c r="E6" s="24">
        <v>200</v>
      </c>
      <c r="F6" s="24" t="s">
        <v>185</v>
      </c>
      <c r="G6" s="24" t="s">
        <v>184</v>
      </c>
      <c r="H6" s="24" t="s">
        <v>184</v>
      </c>
      <c r="I6" s="24" t="s">
        <v>184</v>
      </c>
      <c r="J6" s="24">
        <v>60</v>
      </c>
      <c r="K6" s="24" t="s">
        <v>184</v>
      </c>
      <c r="L6" s="24">
        <v>316</v>
      </c>
      <c r="M6" s="24" t="s">
        <v>184</v>
      </c>
      <c r="N6" s="25">
        <v>3.6499999999999998E-4</v>
      </c>
      <c r="O6" s="25">
        <v>2.92E-6</v>
      </c>
      <c r="P6" s="25">
        <v>4.0999999999999999E-4</v>
      </c>
    </row>
    <row r="7" spans="1:16" x14ac:dyDescent="0.25">
      <c r="A7" s="23" t="s">
        <v>150</v>
      </c>
      <c r="B7" s="26" t="s">
        <v>108</v>
      </c>
      <c r="C7" s="23" t="s">
        <v>21</v>
      </c>
      <c r="D7" s="23">
        <v>215.68</v>
      </c>
      <c r="E7" s="23">
        <v>35</v>
      </c>
      <c r="F7" s="24">
        <v>86</v>
      </c>
      <c r="G7" s="23">
        <v>2.6</v>
      </c>
      <c r="H7" s="23">
        <v>80</v>
      </c>
      <c r="I7" s="24" t="s">
        <v>184</v>
      </c>
      <c r="J7" s="23">
        <v>75</v>
      </c>
      <c r="K7" s="24" t="s">
        <v>184</v>
      </c>
      <c r="L7" s="23">
        <v>100</v>
      </c>
      <c r="M7" s="23" t="s">
        <v>184</v>
      </c>
      <c r="N7" s="25">
        <v>3.8999999999999999E-5</v>
      </c>
      <c r="O7" s="25">
        <v>2.925029250292503E-7</v>
      </c>
      <c r="P7" s="25">
        <v>1.4999999999999999E-4</v>
      </c>
    </row>
    <row r="8" spans="1:16" x14ac:dyDescent="0.25">
      <c r="A8" s="24" t="s">
        <v>151</v>
      </c>
      <c r="B8" s="24" t="s">
        <v>32</v>
      </c>
      <c r="C8" s="24" t="s">
        <v>22</v>
      </c>
      <c r="D8" s="24">
        <v>403.4</v>
      </c>
      <c r="E8" s="24">
        <v>6.7</v>
      </c>
      <c r="F8" s="24" t="s">
        <v>185</v>
      </c>
      <c r="G8" s="24">
        <v>8.6999999999999993</v>
      </c>
      <c r="H8" s="24">
        <v>205</v>
      </c>
      <c r="I8" s="24">
        <v>6.1</v>
      </c>
      <c r="J8" s="24">
        <v>84.5</v>
      </c>
      <c r="K8" s="24">
        <v>8.4</v>
      </c>
      <c r="L8" s="24">
        <v>589</v>
      </c>
      <c r="M8" s="24" t="s">
        <v>184</v>
      </c>
      <c r="N8" s="25">
        <v>1.1000000000000001E-10</v>
      </c>
      <c r="O8" s="25">
        <v>8.7999999999999999E-13</v>
      </c>
      <c r="P8" s="25">
        <v>7.4000000000000001E-9</v>
      </c>
    </row>
    <row r="9" spans="1:16" x14ac:dyDescent="0.25">
      <c r="A9" s="24" t="s">
        <v>157</v>
      </c>
      <c r="B9" s="23" t="s">
        <v>35</v>
      </c>
      <c r="C9" s="23" t="s">
        <v>22</v>
      </c>
      <c r="D9" s="24">
        <v>337.42</v>
      </c>
      <c r="E9" s="24">
        <v>3.8</v>
      </c>
      <c r="F9" s="24" t="s">
        <v>185</v>
      </c>
      <c r="G9" s="24">
        <v>18</v>
      </c>
      <c r="H9" s="24">
        <v>39.200000000000003</v>
      </c>
      <c r="I9" s="24">
        <v>27</v>
      </c>
      <c r="J9" s="24">
        <v>8.5</v>
      </c>
      <c r="K9" s="24">
        <v>9.6999999999999993</v>
      </c>
      <c r="L9" s="24" t="s">
        <v>184</v>
      </c>
      <c r="M9" s="24">
        <v>2461</v>
      </c>
      <c r="N9" s="25">
        <v>1.3599999999999999E-9</v>
      </c>
      <c r="O9" s="25">
        <v>1.0879999999999999E-11</v>
      </c>
      <c r="P9" s="25">
        <v>2.6E-7</v>
      </c>
    </row>
    <row r="10" spans="1:16" x14ac:dyDescent="0.25">
      <c r="A10" s="23" t="s">
        <v>158</v>
      </c>
      <c r="B10" s="26" t="s">
        <v>40</v>
      </c>
      <c r="C10" s="23" t="s">
        <v>22</v>
      </c>
      <c r="D10" s="23">
        <v>343.21</v>
      </c>
      <c r="E10" s="23">
        <v>4.5999999999999996</v>
      </c>
      <c r="F10" s="23" t="s">
        <v>185</v>
      </c>
      <c r="G10" s="23">
        <v>30</v>
      </c>
      <c r="H10" s="24" t="s">
        <v>184</v>
      </c>
      <c r="I10" s="24" t="s">
        <v>184</v>
      </c>
      <c r="J10" s="23">
        <v>246</v>
      </c>
      <c r="K10" s="24">
        <v>6.9</v>
      </c>
      <c r="L10" s="23" t="s">
        <v>184</v>
      </c>
      <c r="M10" s="24">
        <v>772</v>
      </c>
      <c r="N10" s="25">
        <v>7.1999999999999999E-7</v>
      </c>
      <c r="O10" s="25">
        <v>5.4000540005400052E-9</v>
      </c>
      <c r="P10" s="25">
        <v>5.1799999999999999E-5</v>
      </c>
    </row>
    <row r="11" spans="1:16" x14ac:dyDescent="0.25">
      <c r="A11" s="24" t="s">
        <v>159</v>
      </c>
      <c r="B11" s="23" t="s">
        <v>109</v>
      </c>
      <c r="C11" s="23" t="s">
        <v>21</v>
      </c>
      <c r="D11" s="24">
        <v>261.12</v>
      </c>
      <c r="E11" s="24">
        <v>815</v>
      </c>
      <c r="F11" s="24" t="s">
        <v>185</v>
      </c>
      <c r="G11" s="24" t="s">
        <v>185</v>
      </c>
      <c r="H11" s="24" t="s">
        <v>184</v>
      </c>
      <c r="I11" s="24" t="s">
        <v>184</v>
      </c>
      <c r="J11" s="24">
        <v>60</v>
      </c>
      <c r="K11" s="24" t="s">
        <v>184</v>
      </c>
      <c r="L11" s="24">
        <v>32</v>
      </c>
      <c r="M11" s="24" t="s">
        <v>184</v>
      </c>
      <c r="N11" s="25">
        <v>4.1E-5</v>
      </c>
      <c r="O11" s="25">
        <v>3.2799999999999997E-7</v>
      </c>
      <c r="P11" s="25">
        <v>1.5E-5</v>
      </c>
    </row>
    <row r="12" spans="1:16" x14ac:dyDescent="0.25">
      <c r="A12" s="23" t="s">
        <v>162</v>
      </c>
      <c r="B12" s="26" t="s">
        <v>122</v>
      </c>
      <c r="C12" s="23" t="s">
        <v>121</v>
      </c>
      <c r="D12" s="23">
        <v>305.44</v>
      </c>
      <c r="E12" s="23">
        <v>0.46</v>
      </c>
      <c r="F12" s="23" t="s">
        <v>185</v>
      </c>
      <c r="G12" s="23">
        <v>33</v>
      </c>
      <c r="H12" s="23">
        <v>49</v>
      </c>
      <c r="I12" s="23">
        <v>16.8</v>
      </c>
      <c r="J12" s="24">
        <v>135.4</v>
      </c>
      <c r="K12" s="24">
        <v>7.4</v>
      </c>
      <c r="L12" s="23">
        <v>5363</v>
      </c>
      <c r="M12" s="24" t="s">
        <v>184</v>
      </c>
      <c r="N12" s="25">
        <v>4.1999999999999998E-5</v>
      </c>
      <c r="O12" s="25">
        <v>3.150031500315003E-7</v>
      </c>
      <c r="P12" s="25">
        <v>2.8000000000000001E-2</v>
      </c>
    </row>
    <row r="13" spans="1:16" x14ac:dyDescent="0.25">
      <c r="A13" s="24" t="s">
        <v>163</v>
      </c>
      <c r="B13" s="23" t="s">
        <v>110</v>
      </c>
      <c r="C13" s="23" t="s">
        <v>21</v>
      </c>
      <c r="D13" s="24">
        <v>311.89999999999998</v>
      </c>
      <c r="E13" s="24">
        <v>20</v>
      </c>
      <c r="F13" s="24" t="s">
        <v>184</v>
      </c>
      <c r="G13" s="24" t="s">
        <v>184</v>
      </c>
      <c r="H13" s="24" t="s">
        <v>184</v>
      </c>
      <c r="I13" s="24" t="s">
        <v>184</v>
      </c>
      <c r="J13" s="24">
        <v>56</v>
      </c>
      <c r="K13" s="24" t="s">
        <v>184</v>
      </c>
      <c r="L13" s="24">
        <v>700</v>
      </c>
      <c r="M13" s="24" t="s">
        <v>184</v>
      </c>
      <c r="N13" s="25">
        <v>2.3999999999999998E-4</v>
      </c>
      <c r="O13" s="25">
        <v>1.9199999999999998E-6</v>
      </c>
      <c r="P13" s="25">
        <v>3.7399999999999998E-3</v>
      </c>
    </row>
    <row r="14" spans="1:16" x14ac:dyDescent="0.25">
      <c r="A14" s="24" t="s">
        <v>164</v>
      </c>
      <c r="B14" s="24" t="s">
        <v>123</v>
      </c>
      <c r="C14" s="24" t="s">
        <v>121</v>
      </c>
      <c r="D14" s="24">
        <v>201.22</v>
      </c>
      <c r="E14" s="24">
        <v>9.1</v>
      </c>
      <c r="F14" s="24">
        <v>12</v>
      </c>
      <c r="G14" s="24">
        <v>10</v>
      </c>
      <c r="H14" s="24">
        <v>5.8</v>
      </c>
      <c r="I14" s="24">
        <v>3.1</v>
      </c>
      <c r="J14" s="24">
        <v>16</v>
      </c>
      <c r="K14" s="24">
        <v>6</v>
      </c>
      <c r="L14" s="24">
        <v>300</v>
      </c>
      <c r="M14" s="24" t="s">
        <v>184</v>
      </c>
      <c r="N14" s="25">
        <v>4.1599999999999995E-5</v>
      </c>
      <c r="O14" s="25">
        <v>3.3279999999999996E-7</v>
      </c>
      <c r="P14" s="25">
        <v>9.2E-5</v>
      </c>
    </row>
    <row r="15" spans="1:16" x14ac:dyDescent="0.25">
      <c r="A15" s="24" t="s">
        <v>165</v>
      </c>
      <c r="B15" s="23" t="s">
        <v>19</v>
      </c>
      <c r="C15" s="23" t="s">
        <v>22</v>
      </c>
      <c r="D15" s="24">
        <v>191.21</v>
      </c>
      <c r="E15" s="24">
        <v>8</v>
      </c>
      <c r="F15" s="24">
        <v>350</v>
      </c>
      <c r="G15" s="24" t="s">
        <v>185</v>
      </c>
      <c r="H15" s="24">
        <v>33.700000000000003</v>
      </c>
      <c r="I15" s="24">
        <v>7.9</v>
      </c>
      <c r="J15" s="24">
        <v>34.299999999999997</v>
      </c>
      <c r="K15" s="24">
        <v>8.4</v>
      </c>
      <c r="L15" s="24" t="s">
        <v>184</v>
      </c>
      <c r="M15" s="24">
        <v>225</v>
      </c>
      <c r="N15" s="25">
        <v>8.9999999999999992E-5</v>
      </c>
      <c r="O15" s="25">
        <v>7.1999999999999999E-7</v>
      </c>
      <c r="P15" s="25">
        <v>3.5999999999999999E-3</v>
      </c>
    </row>
    <row r="16" spans="1:16" x14ac:dyDescent="0.25">
      <c r="A16" s="24" t="s">
        <v>170</v>
      </c>
      <c r="B16" s="24" t="s">
        <v>125</v>
      </c>
      <c r="C16" s="24" t="s">
        <v>121</v>
      </c>
      <c r="D16" s="24">
        <v>221.26</v>
      </c>
      <c r="E16" s="24">
        <v>322</v>
      </c>
      <c r="F16" s="24">
        <v>37</v>
      </c>
      <c r="G16" s="24">
        <v>71</v>
      </c>
      <c r="H16" s="24">
        <v>9.6999999999999993</v>
      </c>
      <c r="I16" s="24">
        <v>6.1</v>
      </c>
      <c r="J16" s="24">
        <v>12.8</v>
      </c>
      <c r="K16" s="24">
        <v>6.8</v>
      </c>
      <c r="L16" s="24" t="s">
        <v>184</v>
      </c>
      <c r="M16" s="24">
        <v>86.5</v>
      </c>
      <c r="N16" s="25">
        <v>8.0000000000000007E-5</v>
      </c>
      <c r="O16" s="25">
        <v>6.4000000000000001E-7</v>
      </c>
      <c r="P16" s="25">
        <v>5.0000000000000002E-5</v>
      </c>
    </row>
    <row r="17" spans="1:16" x14ac:dyDescent="0.25">
      <c r="A17" s="24" t="s">
        <v>186</v>
      </c>
      <c r="B17" s="23" t="s">
        <v>52</v>
      </c>
      <c r="C17" s="23" t="s">
        <v>22</v>
      </c>
      <c r="D17" s="24">
        <v>225.29</v>
      </c>
      <c r="E17" s="24">
        <v>13</v>
      </c>
      <c r="F17" s="24" t="s">
        <v>185</v>
      </c>
      <c r="G17" s="24">
        <v>13.5</v>
      </c>
      <c r="H17" s="24">
        <v>142</v>
      </c>
      <c r="I17" s="24">
        <v>12.5</v>
      </c>
      <c r="J17" s="24">
        <v>53</v>
      </c>
      <c r="K17" s="24">
        <v>8.1</v>
      </c>
      <c r="L17" s="24" t="s">
        <v>184</v>
      </c>
      <c r="M17" s="24">
        <v>2277</v>
      </c>
      <c r="N17" s="25">
        <v>5.1000000000000004E-4</v>
      </c>
      <c r="O17" s="25">
        <v>4.0799999999999999E-6</v>
      </c>
      <c r="P17" s="25">
        <v>6.6E-3</v>
      </c>
    </row>
    <row r="18" spans="1:16" x14ac:dyDescent="0.25">
      <c r="A18" s="24" t="s">
        <v>187</v>
      </c>
      <c r="B18" s="24" t="s">
        <v>126</v>
      </c>
      <c r="C18" s="24" t="s">
        <v>121</v>
      </c>
      <c r="D18" s="24">
        <v>359.6</v>
      </c>
      <c r="E18" s="24">
        <v>145</v>
      </c>
      <c r="F18" s="24">
        <v>125</v>
      </c>
      <c r="G18" s="24" t="s">
        <v>184</v>
      </c>
      <c r="H18" s="24" t="s">
        <v>184</v>
      </c>
      <c r="I18" s="24">
        <v>7</v>
      </c>
      <c r="J18" s="24">
        <v>37</v>
      </c>
      <c r="K18" s="24">
        <v>20.2</v>
      </c>
      <c r="L18" s="24">
        <v>680</v>
      </c>
      <c r="M18" s="24" t="s">
        <v>184</v>
      </c>
      <c r="N18" s="25">
        <v>5.2999999999999998E-4</v>
      </c>
      <c r="O18" s="25">
        <v>4.2400000000000001E-6</v>
      </c>
      <c r="P18" s="24" t="s">
        <v>184</v>
      </c>
    </row>
    <row r="19" spans="1:16" x14ac:dyDescent="0.25">
      <c r="A19" s="24" t="s">
        <v>188</v>
      </c>
      <c r="B19" s="24" t="s">
        <v>58</v>
      </c>
      <c r="C19" s="24" t="s">
        <v>22</v>
      </c>
      <c r="D19" s="24">
        <v>265.91000000000003</v>
      </c>
      <c r="E19" s="24">
        <v>0.81</v>
      </c>
      <c r="F19" s="24">
        <v>29.6</v>
      </c>
      <c r="G19" s="24">
        <v>0.72</v>
      </c>
      <c r="H19" s="24">
        <v>0.56999999999999995</v>
      </c>
      <c r="I19" s="24">
        <v>0.82</v>
      </c>
      <c r="J19" s="24">
        <v>3.53</v>
      </c>
      <c r="K19" s="24">
        <v>5.5</v>
      </c>
      <c r="L19" s="24">
        <v>2632</v>
      </c>
      <c r="M19" s="24" t="s">
        <v>184</v>
      </c>
      <c r="N19" s="25">
        <v>7.6000000000000004E-5</v>
      </c>
      <c r="O19" s="25">
        <v>6.0799999999999994E-7</v>
      </c>
      <c r="P19" s="25">
        <v>2.5000000000000001E-2</v>
      </c>
    </row>
    <row r="20" spans="1:16" x14ac:dyDescent="0.25">
      <c r="A20" s="24" t="s">
        <v>189</v>
      </c>
      <c r="B20" s="24" t="s">
        <v>127</v>
      </c>
      <c r="C20" s="24" t="s">
        <v>121</v>
      </c>
      <c r="D20" s="24">
        <v>350.58</v>
      </c>
      <c r="E20" s="24">
        <v>1.05</v>
      </c>
      <c r="F20" s="24">
        <v>53.5</v>
      </c>
      <c r="G20" s="24">
        <v>29.6</v>
      </c>
      <c r="H20" s="24">
        <v>36.5</v>
      </c>
      <c r="I20" s="24">
        <v>5</v>
      </c>
      <c r="J20" s="24">
        <v>386</v>
      </c>
      <c r="K20" s="24">
        <v>7.2</v>
      </c>
      <c r="L20" s="24">
        <v>5509</v>
      </c>
      <c r="M20" s="24" t="s">
        <v>184</v>
      </c>
      <c r="N20" s="25">
        <v>1.4299999999999998E-3</v>
      </c>
      <c r="O20" s="25">
        <v>1.1439999999999999E-5</v>
      </c>
      <c r="P20" s="25">
        <v>0.47799999999999998</v>
      </c>
    </row>
    <row r="21" spans="1:16" x14ac:dyDescent="0.25">
      <c r="A21" s="24" t="s">
        <v>190</v>
      </c>
      <c r="B21" s="24" t="s">
        <v>128</v>
      </c>
      <c r="C21" s="24" t="s">
        <v>121</v>
      </c>
      <c r="D21" s="24">
        <v>304.35000000000002</v>
      </c>
      <c r="E21" s="24">
        <v>60</v>
      </c>
      <c r="F21" s="24">
        <v>138</v>
      </c>
      <c r="G21" s="24">
        <v>50</v>
      </c>
      <c r="H21" s="24">
        <v>10.4</v>
      </c>
      <c r="I21" s="24">
        <v>4.3</v>
      </c>
      <c r="J21" s="24">
        <v>9.1</v>
      </c>
      <c r="K21" s="24">
        <v>3.5</v>
      </c>
      <c r="L21" s="24">
        <v>609</v>
      </c>
      <c r="M21" s="24" t="s">
        <v>184</v>
      </c>
      <c r="N21" s="25">
        <v>1.2E-2</v>
      </c>
      <c r="O21" s="25">
        <v>9.6000000000000002E-5</v>
      </c>
      <c r="P21" s="25">
        <v>6.0900000000000003E-2</v>
      </c>
    </row>
    <row r="22" spans="1:16" ht="15.75" customHeight="1" x14ac:dyDescent="0.25">
      <c r="A22" s="24" t="s">
        <v>191</v>
      </c>
      <c r="B22" s="23" t="s">
        <v>63</v>
      </c>
      <c r="C22" s="23" t="s">
        <v>22</v>
      </c>
      <c r="D22" s="24">
        <v>406.26</v>
      </c>
      <c r="E22" s="24">
        <v>15</v>
      </c>
      <c r="F22" s="24" t="s">
        <v>185</v>
      </c>
      <c r="G22" s="24" t="s">
        <v>185</v>
      </c>
      <c r="H22" s="24">
        <v>1053</v>
      </c>
      <c r="I22" s="24">
        <v>3</v>
      </c>
      <c r="J22" s="24">
        <v>130</v>
      </c>
      <c r="K22" s="24">
        <v>8.6</v>
      </c>
      <c r="L22" s="24" t="s">
        <v>184</v>
      </c>
      <c r="M22" s="24">
        <v>3760</v>
      </c>
      <c r="N22" s="25">
        <v>3.33E-8</v>
      </c>
      <c r="O22" s="25">
        <v>2.6640000000000003E-10</v>
      </c>
      <c r="P22" s="25">
        <v>8.9999999999999996E-7</v>
      </c>
    </row>
    <row r="23" spans="1:16" ht="15.75" customHeight="1" x14ac:dyDescent="0.25">
      <c r="A23" s="23" t="s">
        <v>192</v>
      </c>
      <c r="B23" s="26" t="s">
        <v>129</v>
      </c>
      <c r="C23" s="23" t="s">
        <v>121</v>
      </c>
      <c r="D23" s="23">
        <v>229.26</v>
      </c>
      <c r="E23" s="23">
        <v>25900</v>
      </c>
      <c r="F23" s="24">
        <v>68</v>
      </c>
      <c r="G23" s="23">
        <v>175</v>
      </c>
      <c r="H23" s="23">
        <v>15.5</v>
      </c>
      <c r="I23" s="23">
        <v>12.6</v>
      </c>
      <c r="J23" s="24">
        <v>2.5</v>
      </c>
      <c r="K23" s="24">
        <v>4.5999999999999996</v>
      </c>
      <c r="L23" s="24" t="s">
        <v>184</v>
      </c>
      <c r="M23" s="24">
        <v>28.3</v>
      </c>
      <c r="N23" s="25">
        <v>2.4700000000000001E-5</v>
      </c>
      <c r="O23" s="25">
        <v>1.8525185251852521E-7</v>
      </c>
      <c r="P23" s="25">
        <v>1420000</v>
      </c>
    </row>
    <row r="24" spans="1:16" ht="15.75" customHeight="1" x14ac:dyDescent="0.25">
      <c r="A24" s="24" t="s">
        <v>193</v>
      </c>
      <c r="B24" s="24" t="s">
        <v>111</v>
      </c>
      <c r="C24" s="24" t="s">
        <v>21</v>
      </c>
      <c r="D24" s="24">
        <v>233.09</v>
      </c>
      <c r="E24" s="24">
        <v>35.6</v>
      </c>
      <c r="F24" s="24" t="s">
        <v>185</v>
      </c>
      <c r="G24" s="24">
        <v>43</v>
      </c>
      <c r="H24" s="24">
        <v>48</v>
      </c>
      <c r="I24" s="24">
        <v>8.8000000000000007</v>
      </c>
      <c r="J24" s="24">
        <v>75.5</v>
      </c>
      <c r="K24" s="24" t="s">
        <v>184</v>
      </c>
      <c r="L24" s="24">
        <v>813</v>
      </c>
      <c r="M24" s="24" t="s">
        <v>184</v>
      </c>
      <c r="N24" s="25">
        <v>1.15E-6</v>
      </c>
      <c r="O24" s="25">
        <v>9.1999999999999997E-9</v>
      </c>
      <c r="P24" s="25">
        <v>1.9999999999999999E-6</v>
      </c>
    </row>
    <row r="25" spans="1:16" ht="15.75" customHeight="1" x14ac:dyDescent="0.25">
      <c r="A25" s="24" t="s">
        <v>194</v>
      </c>
      <c r="B25" s="23" t="s">
        <v>66</v>
      </c>
      <c r="C25" s="23" t="s">
        <v>22</v>
      </c>
      <c r="D25" s="24">
        <v>329.76</v>
      </c>
      <c r="E25" s="24">
        <v>7.1</v>
      </c>
      <c r="F25" s="24" t="s">
        <v>185</v>
      </c>
      <c r="G25" s="24">
        <v>52</v>
      </c>
      <c r="H25" s="24">
        <v>119.8</v>
      </c>
      <c r="I25" s="24">
        <v>65.8</v>
      </c>
      <c r="J25" s="24">
        <v>226</v>
      </c>
      <c r="K25" s="24">
        <v>11.8</v>
      </c>
      <c r="L25" s="24" t="s">
        <v>184</v>
      </c>
      <c r="M25" s="24">
        <v>1073</v>
      </c>
      <c r="N25" s="25">
        <v>1.0000000000000001E-5</v>
      </c>
      <c r="O25" s="25">
        <v>8.0000000000000002E-8</v>
      </c>
      <c r="P25" s="25">
        <v>4.7100000000000001E-4</v>
      </c>
    </row>
    <row r="26" spans="1:16" ht="15.75" customHeight="1" x14ac:dyDescent="0.25">
      <c r="A26" s="24" t="s">
        <v>195</v>
      </c>
      <c r="B26" s="23" t="s">
        <v>131</v>
      </c>
      <c r="C26" s="23" t="s">
        <v>121</v>
      </c>
      <c r="D26" s="24">
        <v>242.3</v>
      </c>
      <c r="E26" s="24">
        <v>1300</v>
      </c>
      <c r="F26" s="24" t="s">
        <v>185</v>
      </c>
      <c r="G26" s="24" t="s">
        <v>185</v>
      </c>
      <c r="H26" s="24">
        <v>83</v>
      </c>
      <c r="I26" s="24">
        <v>20</v>
      </c>
      <c r="J26" s="24">
        <v>13.6</v>
      </c>
      <c r="K26" s="24" t="s">
        <v>184</v>
      </c>
      <c r="L26" s="24">
        <v>70</v>
      </c>
      <c r="M26" s="24" t="s">
        <v>184</v>
      </c>
      <c r="N26" s="25">
        <v>7.8E-2</v>
      </c>
      <c r="O26" s="25">
        <v>6.2399999999999999E-4</v>
      </c>
      <c r="P26" s="25">
        <v>1.35E-2</v>
      </c>
    </row>
    <row r="27" spans="1:16" ht="15.75" customHeight="1" x14ac:dyDescent="0.25">
      <c r="A27" s="24" t="s">
        <v>196</v>
      </c>
      <c r="B27" s="23" t="s">
        <v>132</v>
      </c>
      <c r="C27" s="23" t="s">
        <v>121</v>
      </c>
      <c r="D27" s="24">
        <v>303.36</v>
      </c>
      <c r="E27" s="24">
        <v>345</v>
      </c>
      <c r="F27" s="24">
        <v>304</v>
      </c>
      <c r="G27" s="24">
        <v>0.2</v>
      </c>
      <c r="H27" s="24">
        <v>60.2</v>
      </c>
      <c r="I27" s="24">
        <v>5.8</v>
      </c>
      <c r="J27" s="24">
        <v>0.9</v>
      </c>
      <c r="K27" s="24">
        <v>6.5</v>
      </c>
      <c r="L27" s="24">
        <v>446.2</v>
      </c>
      <c r="M27" s="24" t="s">
        <v>184</v>
      </c>
      <c r="N27" s="25">
        <v>6.7000000000000002E-5</v>
      </c>
      <c r="O27" s="25">
        <v>5.3600000000000004E-7</v>
      </c>
      <c r="P27" s="25">
        <v>2.8E-5</v>
      </c>
    </row>
    <row r="28" spans="1:16" ht="15.75" customHeight="1" x14ac:dyDescent="0.25">
      <c r="A28" s="24" t="s">
        <v>197</v>
      </c>
      <c r="B28" s="23" t="s">
        <v>68</v>
      </c>
      <c r="C28" s="23" t="s">
        <v>22</v>
      </c>
      <c r="D28" s="24">
        <v>303.48</v>
      </c>
      <c r="E28" s="24">
        <v>4.32</v>
      </c>
      <c r="F28" s="24" t="s">
        <v>185</v>
      </c>
      <c r="G28" s="24" t="s">
        <v>185</v>
      </c>
      <c r="H28" s="24">
        <v>38</v>
      </c>
      <c r="I28" s="24">
        <v>2.65</v>
      </c>
      <c r="J28" s="24">
        <v>19.600000000000001</v>
      </c>
      <c r="K28" s="24">
        <v>2.2000000000000002</v>
      </c>
      <c r="L28" s="24" t="s">
        <v>184</v>
      </c>
      <c r="M28" s="24">
        <v>4382</v>
      </c>
      <c r="N28" s="25">
        <v>3.8999999999999998E-3</v>
      </c>
      <c r="O28" s="25">
        <v>3.1199999999999999E-5</v>
      </c>
      <c r="P28" s="25">
        <v>2.7399999999999999E-4</v>
      </c>
    </row>
    <row r="29" spans="1:16" ht="15.75" customHeight="1" x14ac:dyDescent="0.25">
      <c r="A29" s="23" t="s">
        <v>198</v>
      </c>
      <c r="B29" s="26" t="s">
        <v>71</v>
      </c>
      <c r="C29" s="23" t="s">
        <v>22</v>
      </c>
      <c r="D29" s="23">
        <v>396.76</v>
      </c>
      <c r="E29" s="23">
        <v>16</v>
      </c>
      <c r="F29" s="23" t="s">
        <v>185</v>
      </c>
      <c r="G29" s="23">
        <v>21</v>
      </c>
      <c r="H29" s="23">
        <v>1077</v>
      </c>
      <c r="I29" s="23">
        <v>20.5</v>
      </c>
      <c r="J29" s="24">
        <v>309</v>
      </c>
      <c r="K29" s="24">
        <v>6.5</v>
      </c>
      <c r="L29" s="24" t="s">
        <v>184</v>
      </c>
      <c r="M29" s="24">
        <v>278.89999999999998</v>
      </c>
      <c r="N29" s="25">
        <v>1.1999999999999999E-6</v>
      </c>
      <c r="O29" s="25">
        <v>9.000090000900009E-9</v>
      </c>
      <c r="P29" s="25">
        <v>2.9799999999999999E-5</v>
      </c>
    </row>
    <row r="30" spans="1:16" ht="15.75" customHeight="1" x14ac:dyDescent="0.25">
      <c r="A30" s="24" t="s">
        <v>199</v>
      </c>
      <c r="B30" s="24" t="s">
        <v>74</v>
      </c>
      <c r="C30" s="24" t="s">
        <v>22</v>
      </c>
      <c r="D30" s="24">
        <v>323.31</v>
      </c>
      <c r="E30" s="24">
        <v>8.01</v>
      </c>
      <c r="F30" s="24" t="s">
        <v>185</v>
      </c>
      <c r="G30" s="24">
        <v>277</v>
      </c>
      <c r="H30" s="24">
        <v>320</v>
      </c>
      <c r="I30" s="24">
        <v>90.5</v>
      </c>
      <c r="J30" s="24">
        <v>231</v>
      </c>
      <c r="K30" s="24">
        <v>29.3</v>
      </c>
      <c r="L30" s="24" t="s">
        <v>184</v>
      </c>
      <c r="M30" s="24">
        <v>735</v>
      </c>
      <c r="N30" s="25">
        <v>4.0999999999999999E-7</v>
      </c>
      <c r="O30" s="25">
        <v>3.2799999999999998E-9</v>
      </c>
      <c r="P30" s="25">
        <v>1.6500000000000001E-5</v>
      </c>
    </row>
    <row r="31" spans="1:16" ht="15.75" customHeight="1" x14ac:dyDescent="0.25">
      <c r="A31" s="23" t="s">
        <v>200</v>
      </c>
      <c r="B31" s="23" t="s">
        <v>133</v>
      </c>
      <c r="C31" s="23" t="s">
        <v>121</v>
      </c>
      <c r="D31" s="23">
        <v>260.39999999999998</v>
      </c>
      <c r="E31" s="23">
        <v>50</v>
      </c>
      <c r="F31" s="23">
        <v>3.2</v>
      </c>
      <c r="G31" s="23">
        <v>1.1000000000000001</v>
      </c>
      <c r="H31" s="23" t="s">
        <v>184</v>
      </c>
      <c r="I31" s="23" t="s">
        <v>184</v>
      </c>
      <c r="J31" s="23">
        <v>40</v>
      </c>
      <c r="K31" s="23">
        <v>7.7</v>
      </c>
      <c r="L31" s="23">
        <v>1660</v>
      </c>
      <c r="M31" s="23" t="s">
        <v>184</v>
      </c>
      <c r="N31" s="25">
        <v>0.112</v>
      </c>
      <c r="O31" s="25">
        <v>8.9599999999999999E-4</v>
      </c>
      <c r="P31" s="25">
        <v>0.59</v>
      </c>
    </row>
    <row r="32" spans="1:16" ht="15.75" customHeight="1" x14ac:dyDescent="0.25">
      <c r="A32" s="23" t="s">
        <v>201</v>
      </c>
      <c r="B32" s="23" t="s">
        <v>77</v>
      </c>
      <c r="C32" s="23" t="s">
        <v>22</v>
      </c>
      <c r="D32" s="23">
        <v>284.8</v>
      </c>
      <c r="E32" s="23">
        <v>4.7000000000000002E-3</v>
      </c>
      <c r="F32" s="23" t="s">
        <v>184</v>
      </c>
      <c r="G32" s="23" t="s">
        <v>184</v>
      </c>
      <c r="H32" s="23" t="s">
        <v>184</v>
      </c>
      <c r="I32" s="23" t="s">
        <v>184</v>
      </c>
      <c r="J32" s="23">
        <v>2000</v>
      </c>
      <c r="K32" s="23">
        <v>9.6999999999999993</v>
      </c>
      <c r="L32" s="23">
        <v>50000</v>
      </c>
      <c r="M32" s="23" t="s">
        <v>184</v>
      </c>
      <c r="N32" s="25">
        <v>1.4499999999999999E-3</v>
      </c>
      <c r="O32" s="25">
        <v>1.1599999999999999E-5</v>
      </c>
      <c r="P32" s="25">
        <v>10.3</v>
      </c>
    </row>
    <row r="33" spans="1:16" ht="15.75" customHeight="1" x14ac:dyDescent="0.25">
      <c r="A33" s="23" t="s">
        <v>202</v>
      </c>
      <c r="B33" s="28" t="s">
        <v>112</v>
      </c>
      <c r="C33" s="28" t="s">
        <v>21</v>
      </c>
      <c r="D33" s="23">
        <v>252.31</v>
      </c>
      <c r="E33" s="23">
        <v>33000</v>
      </c>
      <c r="F33" s="23">
        <v>56</v>
      </c>
      <c r="G33" s="23">
        <v>56</v>
      </c>
      <c r="H33" s="23" t="s">
        <v>184</v>
      </c>
      <c r="I33" s="23" t="s">
        <v>184</v>
      </c>
      <c r="J33" s="23">
        <v>90</v>
      </c>
      <c r="K33" s="23">
        <v>11.3</v>
      </c>
      <c r="L33" s="23">
        <v>54</v>
      </c>
      <c r="M33" s="23" t="s">
        <v>184</v>
      </c>
      <c r="N33" s="25">
        <v>2.9999999999999997E-5</v>
      </c>
      <c r="O33" s="25">
        <v>2.3999999999999998E-7</v>
      </c>
      <c r="P33" s="25">
        <v>1.1000000000000001E-7</v>
      </c>
    </row>
    <row r="34" spans="1:16" ht="15.75" customHeight="1" x14ac:dyDescent="0.25">
      <c r="A34" s="23" t="s">
        <v>203</v>
      </c>
      <c r="B34" s="23" t="s">
        <v>82</v>
      </c>
      <c r="C34" s="23" t="s">
        <v>22</v>
      </c>
      <c r="D34" s="23">
        <v>297.18</v>
      </c>
      <c r="E34" s="23">
        <v>184</v>
      </c>
      <c r="F34" s="23" t="s">
        <v>185</v>
      </c>
      <c r="G34" s="23">
        <v>6.1</v>
      </c>
      <c r="H34" s="23">
        <v>117</v>
      </c>
      <c r="I34" s="23">
        <v>7.8</v>
      </c>
      <c r="J34" s="23">
        <v>76.3</v>
      </c>
      <c r="K34" s="23">
        <v>55.2</v>
      </c>
      <c r="L34" s="23" t="s">
        <v>184</v>
      </c>
      <c r="M34" s="23">
        <v>4753</v>
      </c>
      <c r="N34" s="25">
        <v>1.5799999999999999E-4</v>
      </c>
      <c r="O34" s="25">
        <v>1.2639999999999999E-6</v>
      </c>
      <c r="P34" s="25">
        <v>1.08E-4</v>
      </c>
    </row>
    <row r="35" spans="1:16" ht="15.75" customHeight="1" x14ac:dyDescent="0.25">
      <c r="A35" s="23" t="s">
        <v>204</v>
      </c>
      <c r="B35" s="23" t="s">
        <v>115</v>
      </c>
      <c r="C35" s="23" t="s">
        <v>21</v>
      </c>
      <c r="D35" s="23">
        <v>249.09</v>
      </c>
      <c r="E35" s="23">
        <v>63.8</v>
      </c>
      <c r="F35" s="23">
        <v>1460</v>
      </c>
      <c r="G35" s="23" t="s">
        <v>185</v>
      </c>
      <c r="H35" s="23">
        <v>24.1</v>
      </c>
      <c r="I35" s="23">
        <v>13</v>
      </c>
      <c r="J35" s="23">
        <v>57.6</v>
      </c>
      <c r="K35" s="24" t="s">
        <v>184</v>
      </c>
      <c r="L35" s="23">
        <v>842.8</v>
      </c>
      <c r="M35" s="23" t="s">
        <v>184</v>
      </c>
      <c r="N35" s="25">
        <v>5.1E-5</v>
      </c>
      <c r="O35" s="25">
        <v>4.0799999999999995E-7</v>
      </c>
      <c r="P35" s="25">
        <v>2.0000000000000001E-4</v>
      </c>
    </row>
    <row r="36" spans="1:16" ht="15.75" customHeight="1" x14ac:dyDescent="0.25">
      <c r="A36" s="23" t="s">
        <v>205</v>
      </c>
      <c r="B36" s="28" t="s">
        <v>85</v>
      </c>
      <c r="C36" s="28" t="s">
        <v>22</v>
      </c>
      <c r="D36" s="23">
        <v>279.33</v>
      </c>
      <c r="E36" s="23">
        <v>8400</v>
      </c>
      <c r="F36" s="23">
        <v>106</v>
      </c>
      <c r="G36" s="23" t="s">
        <v>185</v>
      </c>
      <c r="H36" s="23">
        <v>56</v>
      </c>
      <c r="I36" s="23">
        <v>56</v>
      </c>
      <c r="J36" s="23">
        <v>36</v>
      </c>
      <c r="K36" s="23">
        <v>9.1999999999999993</v>
      </c>
      <c r="L36" s="23">
        <v>162</v>
      </c>
      <c r="M36" s="23" t="s">
        <v>184</v>
      </c>
      <c r="N36" s="25">
        <v>7.5000000000000002E-4</v>
      </c>
      <c r="O36" s="25">
        <v>6.0000000000000002E-6</v>
      </c>
      <c r="P36" s="25">
        <v>1.5999999999999999E-5</v>
      </c>
    </row>
    <row r="37" spans="1:16" ht="15.75" customHeight="1" x14ac:dyDescent="0.25">
      <c r="A37" s="23" t="s">
        <v>206</v>
      </c>
      <c r="B37" s="23" t="s">
        <v>88</v>
      </c>
      <c r="C37" s="23" t="s">
        <v>22</v>
      </c>
      <c r="D37" s="23">
        <v>288.77999999999997</v>
      </c>
      <c r="E37" s="23">
        <v>132</v>
      </c>
      <c r="F37" s="23" t="s">
        <v>185</v>
      </c>
      <c r="G37" s="23">
        <v>15</v>
      </c>
      <c r="H37" s="23">
        <v>626</v>
      </c>
      <c r="I37" s="23">
        <v>12</v>
      </c>
      <c r="J37" s="23">
        <v>365</v>
      </c>
      <c r="K37" s="23">
        <v>4.0999999999999996</v>
      </c>
      <c r="L37" s="23" t="s">
        <v>184</v>
      </c>
      <c r="M37" s="23">
        <v>517</v>
      </c>
      <c r="N37" s="25">
        <v>1.9800000000000002E-4</v>
      </c>
      <c r="O37" s="25">
        <v>1.584E-6</v>
      </c>
      <c r="P37" s="25">
        <v>4.3300000000000001E-4</v>
      </c>
    </row>
    <row r="38" spans="1:16" ht="15.75" customHeight="1" x14ac:dyDescent="0.25">
      <c r="A38" s="23" t="s">
        <v>207</v>
      </c>
      <c r="B38" s="26" t="s">
        <v>134</v>
      </c>
      <c r="C38" s="23" t="s">
        <v>121</v>
      </c>
      <c r="D38" s="23">
        <v>219.26</v>
      </c>
      <c r="E38" s="23">
        <v>148100</v>
      </c>
      <c r="F38" s="24">
        <v>8</v>
      </c>
      <c r="G38" s="23">
        <v>7.4</v>
      </c>
      <c r="H38" s="23">
        <v>0.7</v>
      </c>
      <c r="I38" s="24" t="s">
        <v>184</v>
      </c>
      <c r="J38" s="24">
        <v>6.6</v>
      </c>
      <c r="K38" s="24">
        <v>8.9</v>
      </c>
      <c r="L38" s="24">
        <v>16.600000000000001</v>
      </c>
      <c r="M38" s="24" t="s">
        <v>184</v>
      </c>
      <c r="N38" s="25">
        <v>5.1E-5</v>
      </c>
      <c r="O38" s="25">
        <v>3.8250382503824999E-7</v>
      </c>
      <c r="P38" s="25">
        <v>4.8900000000000001E-8</v>
      </c>
    </row>
    <row r="39" spans="1:16" ht="15.75" customHeight="1" x14ac:dyDescent="0.25">
      <c r="A39" s="23" t="s">
        <v>208</v>
      </c>
      <c r="B39" s="28" t="s">
        <v>117</v>
      </c>
      <c r="C39" s="28" t="s">
        <v>21</v>
      </c>
      <c r="D39" s="23">
        <v>361.7</v>
      </c>
      <c r="E39" s="23">
        <v>0.11600000000000001</v>
      </c>
      <c r="F39" s="23" t="s">
        <v>185</v>
      </c>
      <c r="G39" s="23">
        <v>5.6</v>
      </c>
      <c r="H39" s="23" t="s">
        <v>184</v>
      </c>
      <c r="I39" s="23" t="s">
        <v>184</v>
      </c>
      <c r="J39" s="23">
        <v>138</v>
      </c>
      <c r="K39" s="23">
        <v>3.6</v>
      </c>
      <c r="L39" s="23" t="s">
        <v>184</v>
      </c>
      <c r="M39" s="23">
        <v>7566</v>
      </c>
      <c r="N39" s="25">
        <v>2.5999999999999998E-5</v>
      </c>
      <c r="O39" s="25">
        <v>2.0799999999999998E-7</v>
      </c>
      <c r="P39" s="23">
        <v>2.3820000000000001E-2</v>
      </c>
    </row>
    <row r="40" spans="1:16" ht="15.75" customHeight="1" x14ac:dyDescent="0.25">
      <c r="A40" s="23" t="s">
        <v>209</v>
      </c>
      <c r="B40" s="28" t="s">
        <v>135</v>
      </c>
      <c r="C40" s="28" t="s">
        <v>121</v>
      </c>
      <c r="D40" s="23">
        <v>263.20999999999998</v>
      </c>
      <c r="E40" s="23">
        <v>55</v>
      </c>
      <c r="F40" s="23">
        <v>21</v>
      </c>
      <c r="G40" s="23">
        <v>9</v>
      </c>
      <c r="H40" s="23">
        <v>5</v>
      </c>
      <c r="I40" s="23">
        <v>15</v>
      </c>
      <c r="J40" s="23">
        <v>12</v>
      </c>
      <c r="K40" s="23">
        <v>3.6</v>
      </c>
      <c r="L40" s="23">
        <v>240</v>
      </c>
      <c r="M40" s="23" t="s">
        <v>184</v>
      </c>
      <c r="N40" s="25">
        <v>2.0000000000000001E-4</v>
      </c>
      <c r="O40" s="25">
        <v>1.5999999999999999E-6</v>
      </c>
      <c r="P40" s="25">
        <v>8.5699999999999995E-3</v>
      </c>
    </row>
    <row r="41" spans="1:16" ht="15.75" customHeight="1" x14ac:dyDescent="0.25">
      <c r="A41" s="23" t="s">
        <v>210</v>
      </c>
      <c r="B41" s="28" t="s">
        <v>91</v>
      </c>
      <c r="C41" s="28" t="s">
        <v>22</v>
      </c>
      <c r="D41" s="23">
        <v>328.84</v>
      </c>
      <c r="E41" s="23">
        <v>0.3</v>
      </c>
      <c r="F41" s="23">
        <v>156</v>
      </c>
      <c r="G41" s="23" t="s">
        <v>185</v>
      </c>
      <c r="H41" s="23" t="s">
        <v>211</v>
      </c>
      <c r="I41" s="23">
        <v>5.3</v>
      </c>
      <c r="J41" s="23">
        <v>82.4</v>
      </c>
      <c r="K41" s="23">
        <v>2.2000000000000002</v>
      </c>
      <c r="L41" s="23" t="s">
        <v>184</v>
      </c>
      <c r="M41" s="23">
        <v>4906</v>
      </c>
      <c r="N41" s="25">
        <v>4.0999999999999999E-7</v>
      </c>
      <c r="O41" s="25">
        <v>3.2799999999999998E-9</v>
      </c>
      <c r="P41" s="25">
        <v>5.1000000000000004E-4</v>
      </c>
    </row>
    <row r="42" spans="1:16" ht="15.75" customHeight="1" x14ac:dyDescent="0.25">
      <c r="A42" s="23" t="s">
        <v>212</v>
      </c>
      <c r="B42" s="23" t="s">
        <v>136</v>
      </c>
      <c r="C42" s="23" t="s">
        <v>121</v>
      </c>
      <c r="D42" s="23">
        <v>391.3</v>
      </c>
      <c r="E42" s="23">
        <v>0.2</v>
      </c>
      <c r="F42" s="23">
        <v>31</v>
      </c>
      <c r="G42" s="23">
        <v>1</v>
      </c>
      <c r="H42" s="23">
        <v>40</v>
      </c>
      <c r="I42" s="23">
        <v>23</v>
      </c>
      <c r="J42" s="23">
        <v>13</v>
      </c>
      <c r="K42" s="23">
        <v>11.1</v>
      </c>
      <c r="L42" s="23">
        <v>100000</v>
      </c>
      <c r="M42" s="23" t="s">
        <v>184</v>
      </c>
      <c r="N42" s="25">
        <v>6.9999999999999999E-6</v>
      </c>
      <c r="O42" s="25">
        <v>5.5999999999999999E-8</v>
      </c>
      <c r="P42" s="25">
        <v>0.189</v>
      </c>
    </row>
    <row r="43" spans="1:16" ht="15.75" customHeight="1" x14ac:dyDescent="0.25">
      <c r="A43" s="23" t="s">
        <v>213</v>
      </c>
      <c r="B43" s="23" t="s">
        <v>93</v>
      </c>
      <c r="C43" s="23" t="s">
        <v>22</v>
      </c>
      <c r="D43" s="23">
        <v>387.8</v>
      </c>
      <c r="E43" s="23">
        <v>1.9</v>
      </c>
      <c r="F43" s="23" t="s">
        <v>185</v>
      </c>
      <c r="G43" s="23">
        <v>1.7</v>
      </c>
      <c r="H43" s="23">
        <v>28</v>
      </c>
      <c r="I43" s="23">
        <v>2</v>
      </c>
      <c r="J43" s="23">
        <v>62</v>
      </c>
      <c r="K43" s="23">
        <v>4.7</v>
      </c>
      <c r="L43" s="23">
        <v>9304</v>
      </c>
      <c r="M43" s="23" t="s">
        <v>184</v>
      </c>
      <c r="N43" s="25">
        <v>2.5999999999999998E-8</v>
      </c>
      <c r="O43" s="25">
        <v>2.0799999999999998E-10</v>
      </c>
      <c r="P43" s="25">
        <v>5.31E-6</v>
      </c>
    </row>
    <row r="44" spans="1:16" ht="15.75" customHeight="1" x14ac:dyDescent="0.25">
      <c r="A44" s="23" t="s">
        <v>214</v>
      </c>
      <c r="B44" s="23" t="s">
        <v>94</v>
      </c>
      <c r="C44" s="23" t="s">
        <v>22</v>
      </c>
      <c r="D44" s="23">
        <v>199.11</v>
      </c>
      <c r="E44" s="23">
        <v>121</v>
      </c>
      <c r="F44" s="23" t="s">
        <v>185</v>
      </c>
      <c r="G44" s="23" t="s">
        <v>185</v>
      </c>
      <c r="H44" s="23">
        <v>80</v>
      </c>
      <c r="I44" s="23">
        <v>16.5</v>
      </c>
      <c r="J44" s="23">
        <v>55</v>
      </c>
      <c r="K44" s="23">
        <v>15.1</v>
      </c>
      <c r="L44" s="23" t="s">
        <v>184</v>
      </c>
      <c r="M44" s="23">
        <v>301</v>
      </c>
      <c r="N44" s="25">
        <v>1.1000000000000001E-3</v>
      </c>
      <c r="O44" s="25">
        <v>8.8000000000000004E-6</v>
      </c>
      <c r="P44" s="25">
        <v>3.5999999999999999E-3</v>
      </c>
    </row>
    <row r="45" spans="1:16" ht="15.75" customHeight="1" x14ac:dyDescent="0.25">
      <c r="A45" s="23" t="s">
        <v>215</v>
      </c>
      <c r="B45" s="23" t="s">
        <v>137</v>
      </c>
      <c r="C45" s="23" t="s">
        <v>121</v>
      </c>
      <c r="D45" s="23">
        <v>305.33</v>
      </c>
      <c r="E45" s="23">
        <v>11</v>
      </c>
      <c r="F45" s="23">
        <v>117</v>
      </c>
      <c r="G45" s="23">
        <v>0.2</v>
      </c>
      <c r="H45" s="23" t="s">
        <v>184</v>
      </c>
      <c r="I45" s="23" t="s">
        <v>184</v>
      </c>
      <c r="J45" s="23">
        <v>12</v>
      </c>
      <c r="K45" s="23">
        <v>2.9</v>
      </c>
      <c r="L45" s="23">
        <v>1100</v>
      </c>
      <c r="M45" s="23" t="s">
        <v>184</v>
      </c>
      <c r="N45" s="25">
        <v>1.9999999999999999E-6</v>
      </c>
      <c r="O45" s="25">
        <v>1.6000000000000001E-8</v>
      </c>
      <c r="P45" s="25">
        <v>6.0800000000000001E-5</v>
      </c>
    </row>
    <row r="46" spans="1:16" ht="15.75" customHeight="1" x14ac:dyDescent="0.25">
      <c r="A46" s="23" t="s">
        <v>216</v>
      </c>
      <c r="B46" s="23" t="s">
        <v>95</v>
      </c>
      <c r="C46" s="23" t="s">
        <v>22</v>
      </c>
      <c r="D46" s="23">
        <v>376.7</v>
      </c>
      <c r="E46" s="23">
        <v>26.5</v>
      </c>
      <c r="F46" s="23" t="s">
        <v>185</v>
      </c>
      <c r="G46" s="23">
        <v>1.5</v>
      </c>
      <c r="H46" s="23">
        <v>359</v>
      </c>
      <c r="I46" s="23">
        <v>2</v>
      </c>
      <c r="J46" s="23">
        <v>223.6</v>
      </c>
      <c r="K46" s="23">
        <v>5.6</v>
      </c>
      <c r="L46" s="23">
        <v>500</v>
      </c>
      <c r="M46" s="23" t="s">
        <v>184</v>
      </c>
      <c r="N46" s="25">
        <v>1.4999999999999999E-4</v>
      </c>
      <c r="O46" s="25">
        <v>1.1999999999999999E-6</v>
      </c>
      <c r="P46" s="25">
        <v>1.64E-3</v>
      </c>
    </row>
    <row r="47" spans="1:16" ht="15.75" customHeight="1" x14ac:dyDescent="0.25">
      <c r="A47" s="23" t="s">
        <v>217</v>
      </c>
      <c r="B47" s="23" t="s">
        <v>96</v>
      </c>
      <c r="C47" s="23" t="s">
        <v>22</v>
      </c>
      <c r="D47" s="23">
        <v>342.22</v>
      </c>
      <c r="E47" s="23">
        <v>150</v>
      </c>
      <c r="F47" s="23">
        <v>53.5</v>
      </c>
      <c r="G47" s="23" t="s">
        <v>185</v>
      </c>
      <c r="H47" s="23">
        <v>561</v>
      </c>
      <c r="I47" s="23">
        <v>6</v>
      </c>
      <c r="J47" s="23">
        <v>71.8</v>
      </c>
      <c r="K47" s="23">
        <v>7.4</v>
      </c>
      <c r="L47" s="23">
        <v>1086</v>
      </c>
      <c r="M47" s="23" t="s">
        <v>184</v>
      </c>
      <c r="N47" s="25">
        <v>5.5999999999999999E-5</v>
      </c>
      <c r="O47" s="25">
        <v>4.4799999999999999E-7</v>
      </c>
      <c r="P47" s="25">
        <v>9.2E-5</v>
      </c>
    </row>
    <row r="48" spans="1:16" ht="15.75" customHeight="1" x14ac:dyDescent="0.25">
      <c r="A48" s="23" t="s">
        <v>219</v>
      </c>
      <c r="B48" s="23" t="s">
        <v>97</v>
      </c>
      <c r="C48" s="23" t="s">
        <v>22</v>
      </c>
      <c r="D48" s="23">
        <v>295.3</v>
      </c>
      <c r="E48" s="23">
        <v>0.44</v>
      </c>
      <c r="F48" s="23" t="s">
        <v>185</v>
      </c>
      <c r="G48" s="23" t="s">
        <v>184</v>
      </c>
      <c r="H48" s="23" t="s">
        <v>184</v>
      </c>
      <c r="I48" s="23" t="s">
        <v>184</v>
      </c>
      <c r="J48" s="23">
        <v>210</v>
      </c>
      <c r="K48" s="23">
        <v>11.5</v>
      </c>
      <c r="L48" s="23">
        <v>4498</v>
      </c>
      <c r="M48" s="23" t="s">
        <v>184</v>
      </c>
      <c r="N48" s="25">
        <v>1.2699999999999999E-2</v>
      </c>
      <c r="O48" s="25">
        <v>1.0159999999999999E-4</v>
      </c>
      <c r="P48" s="25">
        <v>37</v>
      </c>
    </row>
    <row r="49" spans="1:16" ht="15.75" customHeight="1" x14ac:dyDescent="0.25">
      <c r="A49" s="23" t="s">
        <v>221</v>
      </c>
      <c r="B49" s="26" t="s">
        <v>98</v>
      </c>
      <c r="C49" s="23" t="s">
        <v>22</v>
      </c>
      <c r="D49" s="23">
        <v>297.5</v>
      </c>
      <c r="E49" s="23">
        <v>405</v>
      </c>
      <c r="F49" s="23" t="s">
        <v>185</v>
      </c>
      <c r="G49" s="23">
        <v>50.5</v>
      </c>
      <c r="H49" s="23">
        <v>66.2</v>
      </c>
      <c r="I49" s="23">
        <v>0.8</v>
      </c>
      <c r="J49" s="24">
        <v>35</v>
      </c>
      <c r="K49" s="24">
        <v>14.1</v>
      </c>
      <c r="L49" s="24" t="s">
        <v>184</v>
      </c>
      <c r="M49" s="24">
        <v>14567</v>
      </c>
      <c r="N49" s="25">
        <v>3.5000000000000001E-3</v>
      </c>
      <c r="O49" s="25">
        <v>2.6250262502625029E-5</v>
      </c>
      <c r="P49" s="25">
        <v>3.8E-3</v>
      </c>
    </row>
    <row r="50" spans="1:16" ht="15.75" customHeight="1" x14ac:dyDescent="0.25">
      <c r="A50" s="23" t="s">
        <v>223</v>
      </c>
      <c r="B50" s="23" t="s">
        <v>99</v>
      </c>
      <c r="C50" s="23" t="s">
        <v>22</v>
      </c>
      <c r="D50" s="23">
        <v>307.82</v>
      </c>
      <c r="E50" s="23">
        <v>36</v>
      </c>
      <c r="F50" s="23" t="s">
        <v>185</v>
      </c>
      <c r="G50" s="23" t="s">
        <v>185</v>
      </c>
      <c r="H50" s="23">
        <v>365</v>
      </c>
      <c r="I50" s="23">
        <v>42.6</v>
      </c>
      <c r="J50" s="23">
        <v>365</v>
      </c>
      <c r="K50" s="23">
        <v>13.6</v>
      </c>
      <c r="L50" s="23" t="s">
        <v>184</v>
      </c>
      <c r="M50" s="23">
        <v>769</v>
      </c>
      <c r="N50" s="25">
        <v>1.2999999999999998E-6</v>
      </c>
      <c r="O50" s="25">
        <v>1.0399999999999999E-8</v>
      </c>
      <c r="P50" s="25">
        <v>1.0000000000000001E-5</v>
      </c>
    </row>
    <row r="51" spans="1:16" ht="15.75" customHeight="1" x14ac:dyDescent="0.25">
      <c r="A51" s="23" t="s">
        <v>225</v>
      </c>
      <c r="B51" s="23" t="s">
        <v>100</v>
      </c>
      <c r="C51" s="23" t="s">
        <v>22</v>
      </c>
      <c r="D51" s="23">
        <v>260.89</v>
      </c>
      <c r="E51" s="23">
        <v>1.3</v>
      </c>
      <c r="F51" s="23" t="s">
        <v>185</v>
      </c>
      <c r="G51" s="23" t="s">
        <v>184</v>
      </c>
      <c r="H51" s="23">
        <v>94</v>
      </c>
      <c r="I51" s="23" t="s">
        <v>184</v>
      </c>
      <c r="J51" s="23">
        <v>11</v>
      </c>
      <c r="K51" s="24" t="s">
        <v>184</v>
      </c>
      <c r="L51" s="23">
        <v>12662</v>
      </c>
      <c r="M51" s="23" t="s">
        <v>184</v>
      </c>
      <c r="N51" s="25">
        <v>2.7E-2</v>
      </c>
      <c r="O51" s="25">
        <v>2.1599999999999999E-4</v>
      </c>
      <c r="P51" s="25">
        <v>3.6999999999999998E-5</v>
      </c>
    </row>
    <row r="52" spans="1:16" ht="15.75" customHeight="1" x14ac:dyDescent="0.25">
      <c r="A52" s="23" t="s">
        <v>226</v>
      </c>
      <c r="B52" s="23" t="s">
        <v>138</v>
      </c>
      <c r="C52" s="23" t="s">
        <v>121</v>
      </c>
      <c r="D52" s="23">
        <v>288.39999999999998</v>
      </c>
      <c r="E52" s="23">
        <v>4.5</v>
      </c>
      <c r="F52" s="23">
        <v>6.5</v>
      </c>
      <c r="G52" s="23">
        <v>4.5</v>
      </c>
      <c r="H52" s="23" t="s">
        <v>184</v>
      </c>
      <c r="I52" s="23" t="s">
        <v>184</v>
      </c>
      <c r="J52" s="23">
        <v>5</v>
      </c>
      <c r="K52" s="24" t="s">
        <v>184</v>
      </c>
      <c r="L52" s="23">
        <v>500</v>
      </c>
      <c r="M52" s="23" t="s">
        <v>184</v>
      </c>
      <c r="N52" s="25">
        <v>3.4599999999999999E-2</v>
      </c>
      <c r="O52" s="25">
        <v>2.7680000000000001E-4</v>
      </c>
      <c r="P52" s="25">
        <v>2.7</v>
      </c>
    </row>
    <row r="53" spans="1:16" ht="15.75" customHeight="1" x14ac:dyDescent="0.25">
      <c r="A53" s="23" t="s">
        <v>227</v>
      </c>
      <c r="B53" s="23" t="s">
        <v>119</v>
      </c>
      <c r="C53" s="23" t="s">
        <v>21</v>
      </c>
      <c r="D53" s="23">
        <v>241.36</v>
      </c>
      <c r="E53" s="23">
        <v>25</v>
      </c>
      <c r="F53" s="23" t="s">
        <v>185</v>
      </c>
      <c r="G53" s="23">
        <v>0.5</v>
      </c>
      <c r="H53" s="23">
        <v>60</v>
      </c>
      <c r="I53" s="23">
        <v>27</v>
      </c>
      <c r="J53" s="23">
        <v>74</v>
      </c>
      <c r="K53" s="24" t="s">
        <v>184</v>
      </c>
      <c r="L53" s="23">
        <v>2432</v>
      </c>
      <c r="M53" s="23" t="s">
        <v>184</v>
      </c>
      <c r="N53" s="25">
        <v>1.3000000000000002E-4</v>
      </c>
      <c r="O53" s="25">
        <v>1.04E-6</v>
      </c>
      <c r="P53" s="25">
        <v>1.5E-3</v>
      </c>
    </row>
    <row r="54" spans="1:16" ht="15.75" customHeight="1" x14ac:dyDescent="0.25">
      <c r="A54" s="23" t="s">
        <v>229</v>
      </c>
      <c r="B54" s="23" t="s">
        <v>101</v>
      </c>
      <c r="C54" s="23" t="s">
        <v>22</v>
      </c>
      <c r="D54" s="23">
        <v>201.25</v>
      </c>
      <c r="E54" s="23">
        <v>30</v>
      </c>
      <c r="F54" s="23">
        <v>203</v>
      </c>
      <c r="G54" s="23">
        <v>1.2</v>
      </c>
      <c r="H54" s="23">
        <v>4</v>
      </c>
      <c r="I54" s="23">
        <v>1.6</v>
      </c>
      <c r="J54" s="23">
        <v>1000</v>
      </c>
      <c r="K54" s="24" t="s">
        <v>184</v>
      </c>
      <c r="L54" s="23">
        <v>3983</v>
      </c>
      <c r="M54" s="23" t="s">
        <v>184</v>
      </c>
      <c r="N54" s="25">
        <v>5.3000000000000001E-7</v>
      </c>
      <c r="O54" s="25">
        <v>4.2399999999999994E-9</v>
      </c>
      <c r="P54" s="25">
        <v>3.7000000000000002E-6</v>
      </c>
    </row>
    <row r="55" spans="1:16" ht="15.75" customHeight="1" x14ac:dyDescent="0.25">
      <c r="A55" s="23" t="s">
        <v>230</v>
      </c>
      <c r="B55" s="23" t="s">
        <v>102</v>
      </c>
      <c r="C55" s="23" t="s">
        <v>22</v>
      </c>
      <c r="D55" s="23">
        <v>301.13</v>
      </c>
      <c r="E55" s="23">
        <v>0.70799999999999996</v>
      </c>
      <c r="F55" s="23">
        <v>97</v>
      </c>
      <c r="G55" s="23">
        <v>38.299999999999997</v>
      </c>
      <c r="H55" s="23">
        <v>15</v>
      </c>
      <c r="I55" s="23">
        <v>1.25</v>
      </c>
      <c r="J55" s="23">
        <v>7.6</v>
      </c>
      <c r="K55" s="23">
        <v>6.7</v>
      </c>
      <c r="L55" s="23" t="s">
        <v>184</v>
      </c>
      <c r="M55" s="23">
        <v>3028</v>
      </c>
      <c r="N55" s="25">
        <v>8.7699999999999996E-4</v>
      </c>
      <c r="O55" s="25">
        <v>7.0159999999999994E-6</v>
      </c>
      <c r="P55" s="25">
        <v>0.37</v>
      </c>
    </row>
    <row r="56" spans="1:16" ht="15.75" customHeight="1" x14ac:dyDescent="0.25">
      <c r="A56" s="23" t="s">
        <v>231</v>
      </c>
      <c r="B56" s="23" t="s">
        <v>104</v>
      </c>
      <c r="C56" s="23" t="s">
        <v>22</v>
      </c>
      <c r="D56" s="23">
        <v>293.8</v>
      </c>
      <c r="E56" s="23">
        <v>70</v>
      </c>
      <c r="F56" s="23" t="s">
        <v>185</v>
      </c>
      <c r="G56" s="23">
        <v>0.8</v>
      </c>
      <c r="H56" s="23">
        <v>43</v>
      </c>
      <c r="I56" s="23">
        <v>12</v>
      </c>
      <c r="J56" s="23">
        <v>26</v>
      </c>
      <c r="K56" s="23">
        <v>4.3</v>
      </c>
      <c r="L56" s="23">
        <v>300</v>
      </c>
      <c r="M56" s="23" t="s">
        <v>184</v>
      </c>
      <c r="N56" s="25">
        <v>2.0000000000000002E-5</v>
      </c>
      <c r="O56" s="25">
        <v>1.6E-7</v>
      </c>
      <c r="P56" s="25">
        <v>9.0000000000000006E-5</v>
      </c>
    </row>
    <row r="57" spans="1:16" ht="15.75" customHeight="1" x14ac:dyDescent="0.25">
      <c r="A57" s="23" t="s">
        <v>232</v>
      </c>
      <c r="B57" s="23" t="s">
        <v>106</v>
      </c>
      <c r="C57" s="23" t="s">
        <v>22</v>
      </c>
      <c r="D57" s="23">
        <v>295.76</v>
      </c>
      <c r="E57" s="23">
        <v>72</v>
      </c>
      <c r="F57" s="23" t="s">
        <v>185</v>
      </c>
      <c r="G57" s="23">
        <v>9</v>
      </c>
      <c r="H57" s="23">
        <v>91</v>
      </c>
      <c r="I57" s="23">
        <v>53</v>
      </c>
      <c r="J57" s="23">
        <v>136.69999999999999</v>
      </c>
      <c r="K57" s="23">
        <v>11.7</v>
      </c>
      <c r="L57" s="23">
        <v>750</v>
      </c>
      <c r="M57" s="23" t="s">
        <v>184</v>
      </c>
      <c r="N57" s="25">
        <v>4.9999999999999998E-7</v>
      </c>
      <c r="O57" s="25">
        <v>4.0000000000000002E-9</v>
      </c>
      <c r="P57" s="25">
        <v>3.4999999999999999E-6</v>
      </c>
    </row>
    <row r="58" spans="1:16" ht="15.75" customHeight="1" x14ac:dyDescent="0.2"/>
    <row r="59" spans="1:16" ht="15.75" customHeight="1" x14ac:dyDescent="0.2"/>
    <row r="60" spans="1:16" ht="15.75" customHeight="1" x14ac:dyDescent="0.2"/>
    <row r="61" spans="1:16" ht="15.75" customHeight="1" x14ac:dyDescent="0.2"/>
    <row r="62" spans="1:16" ht="15.75" customHeight="1" x14ac:dyDescent="0.2"/>
    <row r="63" spans="1:16" ht="15.75" customHeight="1" x14ac:dyDescent="0.2"/>
    <row r="64" spans="1:16"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sheetData>
  <sheetProtection sheet="1" objects="1" scenarios="1"/>
  <mergeCells count="2">
    <mergeCell ref="A1:P1"/>
    <mergeCell ref="A2:P2"/>
  </mergeCells>
  <pageMargins left="0.7" right="0.7" top="0.75" bottom="0.75" header="0" footer="0"/>
  <pageSetup orientation="portrait"/>
  <legacyDrawing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sheetPr>
  <dimension ref="A1:AZ103"/>
  <sheetViews>
    <sheetView workbookViewId="0">
      <selection activeCell="F14" sqref="F14"/>
    </sheetView>
  </sheetViews>
  <sheetFormatPr baseColWidth="10" defaultRowHeight="14.25" x14ac:dyDescent="0.2"/>
  <cols>
    <col min="1" max="1" width="20.5" customWidth="1"/>
    <col min="2" max="2" width="14" customWidth="1"/>
    <col min="3" max="3" width="12.875" customWidth="1"/>
    <col min="4" max="4" width="12.125" customWidth="1"/>
    <col min="5" max="5" width="11.125" customWidth="1"/>
    <col min="6" max="6" width="11.875" customWidth="1"/>
    <col min="7" max="7" width="7.625" customWidth="1"/>
    <col min="8" max="8" width="7.875" customWidth="1"/>
    <col min="9" max="9" width="9.375" customWidth="1"/>
    <col min="10" max="10" width="8.375" customWidth="1"/>
    <col min="11" max="11" width="6.875" customWidth="1"/>
    <col min="12" max="12" width="11.875" bestFit="1" customWidth="1"/>
    <col min="13" max="13" width="9.625" customWidth="1"/>
    <col min="14" max="14" width="8" customWidth="1"/>
    <col min="15" max="15" width="11.125" bestFit="1" customWidth="1"/>
    <col min="16" max="16" width="9.5" customWidth="1"/>
    <col min="17" max="17" width="8.75" customWidth="1"/>
    <col min="18" max="18" width="7.625" customWidth="1"/>
    <col min="19" max="19" width="12.125" bestFit="1" customWidth="1"/>
    <col min="20" max="20" width="8.875" customWidth="1"/>
    <col min="21" max="21" width="5.875" customWidth="1"/>
    <col min="22" max="22" width="11.5" bestFit="1" customWidth="1"/>
    <col min="23" max="23" width="8.5" customWidth="1"/>
    <col min="24" max="24" width="8.875" customWidth="1"/>
    <col min="25" max="25" width="11.125" bestFit="1" customWidth="1"/>
    <col min="26" max="26" width="8.375" customWidth="1"/>
    <col min="27" max="27" width="7.375" customWidth="1"/>
    <col min="28" max="28" width="6.125" customWidth="1"/>
    <col min="29" max="29" width="15.75" bestFit="1" customWidth="1"/>
    <col min="30" max="30" width="10.125" customWidth="1"/>
    <col min="31" max="31" width="7" customWidth="1"/>
    <col min="32" max="32" width="6.25" customWidth="1"/>
    <col min="33" max="33" width="8" customWidth="1"/>
    <col min="34" max="34" width="10.5" customWidth="1"/>
    <col min="35" max="35" width="6.125" customWidth="1"/>
    <col min="36" max="36" width="9.125" customWidth="1"/>
    <col min="37" max="37" width="11.875" bestFit="1" customWidth="1"/>
    <col min="38" max="38" width="9.875" customWidth="1"/>
    <col min="39" max="39" width="9.625" customWidth="1"/>
    <col min="40" max="40" width="11.75" bestFit="1" customWidth="1"/>
    <col min="41" max="41" width="11.875" customWidth="1"/>
    <col min="42" max="42" width="12.25" bestFit="1" customWidth="1"/>
    <col min="43" max="43" width="8.5" customWidth="1"/>
    <col min="44" max="44" width="11.25" bestFit="1" customWidth="1"/>
    <col min="45" max="45" width="9.75" customWidth="1"/>
    <col min="46" max="47" width="10.75" customWidth="1"/>
    <col min="48" max="48" width="9.375" customWidth="1"/>
    <col min="49" max="49" width="11.875" customWidth="1"/>
    <col min="50" max="50" width="8.5" customWidth="1"/>
    <col min="51" max="51" width="10.125" customWidth="1"/>
    <col min="52" max="52" width="12.125" bestFit="1" customWidth="1"/>
    <col min="53" max="53" width="9.875" customWidth="1"/>
    <col min="54" max="54" width="9.75" customWidth="1"/>
    <col min="55" max="55" width="11.375" bestFit="1" customWidth="1"/>
  </cols>
  <sheetData>
    <row r="1" spans="1:52" ht="36" customHeight="1" thickBot="1" x14ac:dyDescent="0.3">
      <c r="A1" s="110" t="s">
        <v>0</v>
      </c>
      <c r="B1" s="110"/>
      <c r="C1" s="110"/>
      <c r="D1" s="110"/>
      <c r="E1" s="110"/>
      <c r="F1" s="110"/>
      <c r="G1" s="92"/>
      <c r="H1" s="92"/>
      <c r="I1" s="92"/>
      <c r="J1" s="92"/>
      <c r="K1" s="92"/>
      <c r="L1" s="92"/>
      <c r="M1" s="92"/>
      <c r="N1" s="92"/>
      <c r="O1" s="92"/>
      <c r="P1" s="92"/>
      <c r="Q1" s="69"/>
      <c r="R1" s="69"/>
      <c r="S1" s="69"/>
      <c r="T1" s="69"/>
      <c r="U1" s="69"/>
      <c r="V1" s="69"/>
      <c r="W1" s="69"/>
      <c r="X1" s="69"/>
      <c r="Y1" s="69"/>
      <c r="Z1" s="69"/>
      <c r="AA1" s="69"/>
      <c r="AB1" s="69"/>
      <c r="AC1" s="69"/>
      <c r="AD1" s="69"/>
      <c r="AE1" s="69"/>
      <c r="AF1" s="69"/>
      <c r="AG1" s="69"/>
      <c r="AH1" s="69"/>
      <c r="AI1" s="69"/>
      <c r="AJ1" s="69"/>
      <c r="AK1" s="69"/>
      <c r="AL1" s="69"/>
      <c r="AM1" s="69"/>
      <c r="AN1" s="69"/>
      <c r="AO1" s="69"/>
      <c r="AP1" s="69"/>
      <c r="AQ1" s="69"/>
      <c r="AR1" s="69"/>
      <c r="AS1" s="69"/>
      <c r="AT1" s="69"/>
      <c r="AU1" s="69"/>
      <c r="AV1" s="69"/>
      <c r="AW1" s="69"/>
      <c r="AX1" s="69"/>
      <c r="AY1" s="69"/>
      <c r="AZ1" s="69"/>
    </row>
    <row r="2" spans="1:52" ht="17.45" customHeight="1" thickBot="1" x14ac:dyDescent="0.3">
      <c r="A2" s="110" t="s">
        <v>290</v>
      </c>
      <c r="B2" s="110"/>
      <c r="C2" s="110"/>
      <c r="D2" s="110"/>
      <c r="E2" s="110"/>
      <c r="F2" s="110"/>
      <c r="G2" s="92"/>
      <c r="H2" s="92"/>
      <c r="I2" s="92"/>
      <c r="J2" s="92"/>
      <c r="K2" s="92"/>
      <c r="L2" s="92"/>
      <c r="M2" s="92"/>
      <c r="N2" s="92"/>
      <c r="O2" s="92"/>
      <c r="P2" s="92"/>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row>
    <row r="3" spans="1:52" x14ac:dyDescent="0.2">
      <c r="B3" s="69"/>
      <c r="C3" s="69"/>
      <c r="D3" s="69"/>
      <c r="E3" s="69"/>
      <c r="F3" s="91"/>
      <c r="G3" s="91"/>
      <c r="H3" s="91"/>
      <c r="I3" s="91"/>
      <c r="J3" s="91"/>
      <c r="K3" s="91"/>
      <c r="L3" s="91"/>
      <c r="M3" s="91"/>
      <c r="N3" s="91"/>
      <c r="O3" s="91"/>
      <c r="P3" s="91"/>
      <c r="Q3" s="69"/>
      <c r="R3" s="69"/>
      <c r="S3" s="69"/>
      <c r="T3" s="69"/>
      <c r="U3" s="69"/>
      <c r="V3" s="69"/>
      <c r="W3" s="69"/>
      <c r="X3" s="69"/>
      <c r="Y3" s="69"/>
      <c r="Z3" s="69"/>
      <c r="AA3" s="69"/>
      <c r="AB3" s="69"/>
      <c r="AC3" s="69"/>
      <c r="AD3" s="69"/>
      <c r="AE3" s="69"/>
      <c r="AF3" s="69"/>
      <c r="AG3" s="69"/>
      <c r="AH3" s="69"/>
      <c r="AI3" s="69"/>
      <c r="AJ3" s="69"/>
      <c r="AK3" s="69"/>
      <c r="AL3" s="69"/>
      <c r="AM3" s="69"/>
      <c r="AN3" s="69"/>
      <c r="AO3" s="69"/>
      <c r="AP3" s="69"/>
      <c r="AQ3" s="69"/>
      <c r="AR3" s="69"/>
      <c r="AS3" s="69"/>
      <c r="AT3" s="69"/>
      <c r="AU3" s="69"/>
      <c r="AV3" s="69"/>
      <c r="AW3" s="69"/>
      <c r="AX3" s="69"/>
      <c r="AY3" s="69"/>
      <c r="AZ3" s="69"/>
    </row>
    <row r="4" spans="1:52" ht="40.5" customHeight="1" x14ac:dyDescent="0.2">
      <c r="A4" s="87" t="s">
        <v>287</v>
      </c>
      <c r="B4" s="88" t="s">
        <v>285</v>
      </c>
      <c r="C4" s="89"/>
      <c r="D4" s="89"/>
      <c r="E4" s="89"/>
      <c r="F4" s="89"/>
      <c r="G4" s="91"/>
      <c r="H4" s="91"/>
      <c r="I4" s="91"/>
      <c r="J4" s="91"/>
      <c r="K4" s="91"/>
      <c r="L4" s="91"/>
      <c r="M4" s="91"/>
      <c r="N4" s="91"/>
      <c r="O4" s="91"/>
      <c r="P4" s="91"/>
      <c r="Q4" s="69"/>
      <c r="R4" s="69"/>
      <c r="S4" s="69"/>
      <c r="T4" s="69"/>
      <c r="U4" s="69"/>
      <c r="V4" s="69"/>
      <c r="W4" s="69"/>
      <c r="X4" s="69"/>
      <c r="Y4" s="69"/>
      <c r="Z4" s="69"/>
      <c r="AA4" s="69"/>
      <c r="AB4" s="69"/>
      <c r="AC4" s="69"/>
      <c r="AD4" s="69"/>
      <c r="AE4" s="69"/>
      <c r="AF4" s="69"/>
      <c r="AG4" s="69"/>
      <c r="AH4" s="69"/>
      <c r="AI4" s="69"/>
      <c r="AJ4" s="69"/>
      <c r="AK4" s="69"/>
      <c r="AL4" s="69"/>
      <c r="AM4" s="69"/>
      <c r="AN4" s="69"/>
      <c r="AO4" s="69"/>
      <c r="AP4" s="69"/>
      <c r="AQ4" s="69"/>
      <c r="AR4" s="69"/>
      <c r="AS4" s="69"/>
      <c r="AT4" s="69"/>
      <c r="AU4" s="69"/>
      <c r="AV4" s="69"/>
      <c r="AW4" s="69"/>
      <c r="AX4" s="69"/>
      <c r="AY4" s="69"/>
      <c r="AZ4" s="69"/>
    </row>
    <row r="5" spans="1:52" x14ac:dyDescent="0.2">
      <c r="A5" s="90" t="s">
        <v>286</v>
      </c>
      <c r="B5" s="73" t="s">
        <v>1</v>
      </c>
      <c r="C5" s="74" t="s">
        <v>2</v>
      </c>
      <c r="D5" s="74" t="s">
        <v>3</v>
      </c>
      <c r="E5" s="74" t="s">
        <v>4</v>
      </c>
      <c r="F5" s="56" t="s">
        <v>139</v>
      </c>
      <c r="G5" s="69"/>
      <c r="H5" s="69"/>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69"/>
      <c r="AM5" s="69"/>
      <c r="AN5" s="69"/>
      <c r="AO5" s="69"/>
      <c r="AP5" s="69"/>
      <c r="AQ5" s="69"/>
      <c r="AR5" s="69"/>
      <c r="AS5" s="69"/>
      <c r="AT5" s="69"/>
      <c r="AU5" s="69"/>
      <c r="AV5" s="69"/>
      <c r="AW5" s="69"/>
      <c r="AX5" s="69"/>
      <c r="AY5" s="69"/>
      <c r="AZ5" s="69"/>
    </row>
    <row r="6" spans="1:52" x14ac:dyDescent="0.2">
      <c r="A6" s="57" t="s">
        <v>20</v>
      </c>
      <c r="B6" s="75"/>
      <c r="C6" s="76">
        <v>3.0000000000000001E-3</v>
      </c>
      <c r="D6" s="80">
        <v>2.9100000000000003E-3</v>
      </c>
      <c r="E6" s="80"/>
      <c r="F6" s="85">
        <v>3.0000000000000001E-3</v>
      </c>
      <c r="G6" s="69"/>
      <c r="H6" s="69"/>
      <c r="I6" s="69"/>
      <c r="J6" s="69"/>
      <c r="K6" s="69"/>
      <c r="L6" s="69"/>
      <c r="M6" s="69"/>
      <c r="N6" s="69"/>
      <c r="O6" s="69"/>
      <c r="P6" s="69"/>
      <c r="Q6" s="69"/>
      <c r="R6" s="69"/>
      <c r="S6" s="69"/>
      <c r="T6" s="69"/>
      <c r="U6" s="69"/>
      <c r="V6" s="69"/>
      <c r="W6" s="69"/>
      <c r="X6" s="69"/>
      <c r="Y6" s="69"/>
      <c r="Z6" s="69"/>
      <c r="AA6" s="69"/>
      <c r="AB6" s="69"/>
      <c r="AC6" s="69"/>
      <c r="AD6" s="69"/>
      <c r="AE6" s="69"/>
      <c r="AF6" s="69"/>
      <c r="AG6" s="69"/>
      <c r="AH6" s="69"/>
      <c r="AI6" s="69"/>
      <c r="AJ6" s="69"/>
      <c r="AK6" s="69"/>
      <c r="AL6" s="69"/>
      <c r="AM6" s="69"/>
      <c r="AN6" s="69"/>
      <c r="AO6" s="69"/>
      <c r="AP6" s="69"/>
      <c r="AQ6" s="69"/>
      <c r="AR6" s="69"/>
      <c r="AS6" s="69"/>
      <c r="AT6" s="69"/>
      <c r="AU6" s="69"/>
      <c r="AV6" s="69"/>
      <c r="AW6" s="69"/>
      <c r="AX6" s="69"/>
      <c r="AY6" s="69"/>
      <c r="AZ6" s="69"/>
    </row>
    <row r="7" spans="1:52" x14ac:dyDescent="0.2">
      <c r="A7" s="58" t="s">
        <v>46</v>
      </c>
      <c r="B7" s="77"/>
      <c r="C7" s="78">
        <v>2.1999999999999999E-2</v>
      </c>
      <c r="D7" s="79">
        <v>20</v>
      </c>
      <c r="E7" s="79">
        <v>0.3</v>
      </c>
      <c r="F7" s="86">
        <v>20</v>
      </c>
      <c r="G7" s="69"/>
      <c r="H7" s="69"/>
      <c r="I7" s="69"/>
      <c r="J7" s="69"/>
      <c r="K7" s="69"/>
      <c r="L7" s="69"/>
      <c r="M7" s="69"/>
      <c r="N7" s="69"/>
      <c r="O7" s="69"/>
      <c r="P7" s="69"/>
      <c r="Q7" s="69"/>
      <c r="R7" s="69"/>
      <c r="S7" s="69"/>
      <c r="T7" s="69"/>
      <c r="U7" s="69"/>
      <c r="V7" s="69"/>
      <c r="W7" s="69"/>
      <c r="X7" s="69"/>
      <c r="Y7" s="69"/>
      <c r="Z7" s="69"/>
      <c r="AA7" s="69"/>
      <c r="AB7" s="69"/>
      <c r="AC7" s="69"/>
      <c r="AD7" s="69"/>
      <c r="AE7" s="69"/>
      <c r="AF7" s="69"/>
      <c r="AG7" s="69"/>
      <c r="AH7" s="69"/>
      <c r="AI7" s="69"/>
      <c r="AJ7" s="69"/>
      <c r="AK7" s="69"/>
      <c r="AL7" s="69"/>
      <c r="AM7" s="69"/>
      <c r="AN7" s="69"/>
      <c r="AO7" s="69"/>
      <c r="AP7" s="69"/>
      <c r="AQ7" s="69"/>
      <c r="AR7" s="69"/>
      <c r="AS7" s="69"/>
      <c r="AT7" s="69"/>
      <c r="AU7" s="69"/>
      <c r="AV7" s="69"/>
      <c r="AW7" s="69"/>
      <c r="AX7" s="69"/>
      <c r="AY7" s="69"/>
      <c r="AZ7" s="69"/>
    </row>
    <row r="8" spans="1:52" x14ac:dyDescent="0.2">
      <c r="A8" s="58" t="s">
        <v>108</v>
      </c>
      <c r="B8" s="77"/>
      <c r="C8" s="78"/>
      <c r="D8" s="79">
        <v>0.09</v>
      </c>
      <c r="E8" s="79"/>
      <c r="F8" s="86">
        <v>0.09</v>
      </c>
      <c r="G8" s="69"/>
      <c r="H8" s="69"/>
      <c r="I8" s="69"/>
      <c r="J8" s="69"/>
      <c r="K8" s="69"/>
      <c r="L8" s="69"/>
      <c r="M8" s="69"/>
      <c r="N8" s="69"/>
      <c r="O8" s="69"/>
      <c r="P8" s="69"/>
      <c r="Q8" s="69"/>
      <c r="R8" s="69"/>
      <c r="S8" s="69"/>
      <c r="T8" s="69"/>
      <c r="U8" s="69"/>
      <c r="V8" s="69"/>
      <c r="W8" s="69"/>
      <c r="X8" s="69"/>
      <c r="Y8" s="69"/>
      <c r="Z8" s="69"/>
      <c r="AA8" s="69"/>
      <c r="AB8" s="69"/>
      <c r="AC8" s="69"/>
      <c r="AD8" s="69"/>
      <c r="AE8" s="69"/>
      <c r="AF8" s="69"/>
      <c r="AG8" s="69"/>
      <c r="AH8" s="69"/>
      <c r="AI8" s="69"/>
      <c r="AJ8" s="69"/>
      <c r="AK8" s="69"/>
      <c r="AL8" s="69"/>
      <c r="AM8" s="69"/>
      <c r="AN8" s="69"/>
      <c r="AO8" s="69"/>
      <c r="AP8" s="69"/>
      <c r="AQ8" s="69"/>
      <c r="AR8" s="69"/>
      <c r="AS8" s="69"/>
      <c r="AT8" s="69"/>
      <c r="AU8" s="69"/>
      <c r="AV8" s="69"/>
      <c r="AW8" s="69"/>
      <c r="AX8" s="69"/>
      <c r="AY8" s="69"/>
      <c r="AZ8" s="69"/>
    </row>
    <row r="9" spans="1:52" x14ac:dyDescent="0.2">
      <c r="A9" s="58" t="s">
        <v>32</v>
      </c>
      <c r="B9" s="77"/>
      <c r="C9" s="78"/>
      <c r="D9" s="79">
        <v>2.2000000000000002</v>
      </c>
      <c r="E9" s="79"/>
      <c r="F9" s="86">
        <v>2.2000000000000002</v>
      </c>
      <c r="G9" s="69"/>
      <c r="H9" s="69"/>
      <c r="I9" s="69"/>
      <c r="J9" s="69"/>
      <c r="K9" s="69"/>
      <c r="L9" s="69"/>
      <c r="M9" s="69"/>
      <c r="N9" s="69"/>
      <c r="O9" s="69"/>
      <c r="P9" s="69"/>
      <c r="Q9" s="69"/>
      <c r="R9" s="69"/>
      <c r="S9" s="69"/>
      <c r="T9" s="69"/>
      <c r="U9" s="69"/>
      <c r="V9" s="69"/>
      <c r="W9" s="69"/>
      <c r="X9" s="69"/>
      <c r="Y9" s="69"/>
      <c r="Z9" s="69"/>
      <c r="AA9" s="69"/>
      <c r="AB9" s="69"/>
      <c r="AC9" s="69"/>
      <c r="AD9" s="69"/>
      <c r="AE9" s="69"/>
      <c r="AF9" s="69"/>
      <c r="AG9" s="69"/>
      <c r="AH9" s="69"/>
      <c r="AI9" s="69"/>
      <c r="AJ9" s="69"/>
      <c r="AK9" s="69"/>
      <c r="AL9" s="69"/>
      <c r="AM9" s="69"/>
      <c r="AN9" s="69"/>
      <c r="AO9" s="69"/>
      <c r="AP9" s="69"/>
      <c r="AQ9" s="69"/>
      <c r="AR9" s="69"/>
      <c r="AS9" s="69"/>
      <c r="AT9" s="69"/>
      <c r="AU9" s="69"/>
      <c r="AV9" s="69"/>
      <c r="AW9" s="69"/>
      <c r="AX9" s="69"/>
      <c r="AY9" s="69"/>
      <c r="AZ9" s="69"/>
    </row>
    <row r="10" spans="1:52" x14ac:dyDescent="0.2">
      <c r="A10" s="58" t="s">
        <v>35</v>
      </c>
      <c r="B10" s="77"/>
      <c r="C10" s="78"/>
      <c r="D10" s="79">
        <v>0.28999999999999998</v>
      </c>
      <c r="E10" s="79"/>
      <c r="F10" s="86">
        <v>0.28999999999999998</v>
      </c>
      <c r="G10" s="69"/>
      <c r="H10" s="69"/>
      <c r="I10" s="69"/>
      <c r="J10" s="69"/>
      <c r="K10" s="69"/>
      <c r="L10" s="69"/>
      <c r="M10" s="69"/>
      <c r="N10" s="69"/>
      <c r="O10" s="69"/>
      <c r="P10" s="69"/>
      <c r="Q10" s="69"/>
      <c r="R10" s="69"/>
      <c r="S10" s="69"/>
      <c r="T10" s="69"/>
      <c r="U10" s="69"/>
      <c r="V10" s="69"/>
      <c r="W10" s="69"/>
      <c r="X10" s="69"/>
      <c r="Y10" s="69"/>
      <c r="Z10" s="69"/>
      <c r="AA10" s="69"/>
      <c r="AB10" s="69"/>
      <c r="AC10" s="69"/>
      <c r="AD10" s="69"/>
      <c r="AE10" s="69"/>
      <c r="AF10" s="69"/>
      <c r="AG10" s="69"/>
      <c r="AH10" s="69"/>
      <c r="AI10" s="69"/>
      <c r="AJ10" s="69"/>
      <c r="AK10" s="69"/>
      <c r="AL10" s="69"/>
      <c r="AM10" s="69"/>
      <c r="AN10" s="69"/>
      <c r="AO10" s="69"/>
      <c r="AP10" s="69"/>
      <c r="AQ10" s="69"/>
      <c r="AR10" s="69"/>
      <c r="AS10" s="69"/>
      <c r="AT10" s="69"/>
      <c r="AU10" s="69"/>
      <c r="AV10" s="69"/>
      <c r="AW10" s="69"/>
      <c r="AX10" s="69"/>
      <c r="AY10" s="69"/>
      <c r="AZ10" s="69"/>
    </row>
    <row r="11" spans="1:52" x14ac:dyDescent="0.2">
      <c r="A11" s="58" t="s">
        <v>40</v>
      </c>
      <c r="B11" s="77"/>
      <c r="C11" s="78"/>
      <c r="D11" s="79">
        <v>0.08</v>
      </c>
      <c r="E11" s="79"/>
      <c r="F11" s="86">
        <v>0.08</v>
      </c>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69"/>
      <c r="AL11" s="69"/>
      <c r="AM11" s="69"/>
      <c r="AN11" s="69"/>
      <c r="AO11" s="69"/>
      <c r="AP11" s="69"/>
      <c r="AQ11" s="69"/>
      <c r="AR11" s="69"/>
      <c r="AS11" s="69"/>
      <c r="AT11" s="69"/>
      <c r="AU11" s="69"/>
      <c r="AV11" s="69"/>
      <c r="AW11" s="69"/>
      <c r="AX11" s="69"/>
      <c r="AY11" s="69"/>
      <c r="AZ11" s="69"/>
    </row>
    <row r="12" spans="1:52" x14ac:dyDescent="0.2">
      <c r="A12" s="58" t="s">
        <v>109</v>
      </c>
      <c r="B12" s="77"/>
      <c r="C12" s="78">
        <v>4.7E-2</v>
      </c>
      <c r="D12" s="79">
        <v>2</v>
      </c>
      <c r="E12" s="79">
        <v>0.3</v>
      </c>
      <c r="F12" s="86">
        <v>2</v>
      </c>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69"/>
      <c r="AL12" s="69"/>
      <c r="AM12" s="69"/>
      <c r="AN12" s="69"/>
      <c r="AO12" s="69"/>
      <c r="AP12" s="69"/>
      <c r="AQ12" s="69"/>
      <c r="AR12" s="69"/>
      <c r="AS12" s="69"/>
      <c r="AT12" s="69"/>
      <c r="AU12" s="69"/>
      <c r="AV12" s="69"/>
      <c r="AW12" s="69"/>
      <c r="AX12" s="69"/>
      <c r="AY12" s="69"/>
      <c r="AZ12" s="69"/>
    </row>
    <row r="13" spans="1:52" x14ac:dyDescent="0.2">
      <c r="A13" s="58" t="s">
        <v>122</v>
      </c>
      <c r="B13" s="77"/>
      <c r="C13" s="78"/>
      <c r="D13" s="79">
        <v>0.7</v>
      </c>
      <c r="E13" s="79"/>
      <c r="F13" s="86">
        <v>0.7</v>
      </c>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69"/>
      <c r="AL13" s="69"/>
      <c r="AM13" s="69"/>
      <c r="AN13" s="69"/>
      <c r="AO13" s="69"/>
      <c r="AP13" s="69"/>
      <c r="AQ13" s="69"/>
      <c r="AR13" s="69"/>
      <c r="AS13" s="69"/>
      <c r="AT13" s="69"/>
      <c r="AU13" s="69"/>
      <c r="AV13" s="69"/>
      <c r="AW13" s="69"/>
      <c r="AX13" s="69"/>
      <c r="AY13" s="69"/>
      <c r="AZ13" s="69"/>
    </row>
    <row r="14" spans="1:52" x14ac:dyDescent="0.2">
      <c r="A14" s="58" t="s">
        <v>110</v>
      </c>
      <c r="B14" s="77"/>
      <c r="C14" s="78"/>
      <c r="D14" s="79">
        <v>0.04</v>
      </c>
      <c r="E14" s="79"/>
      <c r="F14" s="86">
        <v>0.04</v>
      </c>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69"/>
      <c r="AL14" s="69"/>
      <c r="AM14" s="69"/>
      <c r="AN14" s="69"/>
      <c r="AO14" s="69"/>
      <c r="AP14" s="69"/>
      <c r="AQ14" s="69"/>
      <c r="AR14" s="69"/>
      <c r="AS14" s="69"/>
      <c r="AT14" s="69"/>
      <c r="AU14" s="69"/>
      <c r="AV14" s="69"/>
      <c r="AW14" s="69"/>
      <c r="AX14" s="69"/>
      <c r="AY14" s="69"/>
      <c r="AZ14" s="69"/>
    </row>
    <row r="15" spans="1:52" x14ac:dyDescent="0.2">
      <c r="A15" s="58" t="s">
        <v>123</v>
      </c>
      <c r="B15" s="77"/>
      <c r="C15" s="78"/>
      <c r="D15" s="79">
        <v>7</v>
      </c>
      <c r="E15" s="79"/>
      <c r="F15" s="86">
        <v>7</v>
      </c>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69"/>
      <c r="AL15" s="69"/>
      <c r="AM15" s="69"/>
      <c r="AN15" s="69"/>
      <c r="AO15" s="69"/>
      <c r="AP15" s="69"/>
      <c r="AQ15" s="69"/>
      <c r="AR15" s="69"/>
      <c r="AS15" s="69"/>
      <c r="AT15" s="69"/>
      <c r="AU15" s="69"/>
      <c r="AV15" s="69"/>
      <c r="AW15" s="69"/>
      <c r="AX15" s="69"/>
      <c r="AY15" s="69"/>
      <c r="AZ15" s="69"/>
    </row>
    <row r="16" spans="1:52" x14ac:dyDescent="0.2">
      <c r="A16" s="58" t="s">
        <v>19</v>
      </c>
      <c r="B16" s="81">
        <v>3.9</v>
      </c>
      <c r="C16" s="78"/>
      <c r="D16" s="79"/>
      <c r="E16" s="79"/>
      <c r="F16" s="86">
        <v>3.9</v>
      </c>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69"/>
      <c r="AL16" s="69"/>
      <c r="AM16" s="69"/>
      <c r="AN16" s="69"/>
      <c r="AO16" s="69"/>
      <c r="AP16" s="69"/>
      <c r="AQ16" s="69"/>
      <c r="AR16" s="69"/>
      <c r="AS16" s="69"/>
      <c r="AT16" s="69"/>
      <c r="AU16" s="69"/>
      <c r="AV16" s="69"/>
      <c r="AW16" s="69"/>
      <c r="AX16" s="69"/>
      <c r="AY16" s="69"/>
      <c r="AZ16" s="69"/>
    </row>
    <row r="17" spans="1:52" x14ac:dyDescent="0.2">
      <c r="A17" s="58" t="s">
        <v>125</v>
      </c>
      <c r="B17" s="81">
        <v>6.2</v>
      </c>
      <c r="C17" s="78"/>
      <c r="D17" s="79">
        <v>5</v>
      </c>
      <c r="E17" s="79"/>
      <c r="F17" s="86">
        <v>6.2</v>
      </c>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69"/>
      <c r="AL17" s="69"/>
      <c r="AM17" s="69"/>
      <c r="AN17" s="69"/>
      <c r="AO17" s="69"/>
      <c r="AP17" s="69"/>
      <c r="AQ17" s="69"/>
      <c r="AR17" s="69"/>
      <c r="AS17" s="69"/>
      <c r="AT17" s="69"/>
      <c r="AU17" s="69"/>
      <c r="AV17" s="69"/>
      <c r="AW17" s="69"/>
      <c r="AX17" s="69"/>
      <c r="AY17" s="69"/>
      <c r="AZ17" s="69"/>
    </row>
    <row r="18" spans="1:52" x14ac:dyDescent="0.2">
      <c r="A18" s="58" t="s">
        <v>52</v>
      </c>
      <c r="B18" s="81"/>
      <c r="C18" s="78">
        <v>1.2E-2</v>
      </c>
      <c r="D18" s="79">
        <v>1.2199999999999999E-2</v>
      </c>
      <c r="E18" s="79"/>
      <c r="F18" s="86">
        <v>1.2199999999999999E-2</v>
      </c>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69"/>
      <c r="AL18" s="69"/>
      <c r="AM18" s="69"/>
      <c r="AN18" s="69"/>
      <c r="AO18" s="69"/>
      <c r="AP18" s="69"/>
      <c r="AQ18" s="69"/>
      <c r="AR18" s="69"/>
      <c r="AS18" s="69"/>
      <c r="AT18" s="69"/>
      <c r="AU18" s="69"/>
      <c r="AV18" s="69"/>
      <c r="AW18" s="69"/>
      <c r="AX18" s="69"/>
      <c r="AY18" s="69"/>
      <c r="AZ18" s="69"/>
    </row>
    <row r="19" spans="1:52" x14ac:dyDescent="0.2">
      <c r="A19" s="58" t="s">
        <v>126</v>
      </c>
      <c r="B19" s="81"/>
      <c r="C19" s="78">
        <v>3.2000000000000001E-2</v>
      </c>
      <c r="D19" s="79">
        <v>6.1600000000000005E-3</v>
      </c>
      <c r="E19" s="79"/>
      <c r="F19" s="86">
        <v>3.2000000000000001E-2</v>
      </c>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69"/>
      <c r="AL19" s="69"/>
      <c r="AM19" s="69"/>
      <c r="AN19" s="69"/>
      <c r="AO19" s="69"/>
      <c r="AP19" s="69"/>
      <c r="AQ19" s="69"/>
      <c r="AR19" s="69"/>
      <c r="AS19" s="69"/>
      <c r="AT19" s="69"/>
      <c r="AU19" s="69"/>
      <c r="AV19" s="69"/>
      <c r="AW19" s="69"/>
      <c r="AX19" s="69"/>
      <c r="AY19" s="69"/>
      <c r="AZ19" s="69"/>
    </row>
    <row r="20" spans="1:52" x14ac:dyDescent="0.2">
      <c r="A20" s="58" t="s">
        <v>58</v>
      </c>
      <c r="B20" s="81">
        <v>4.5</v>
      </c>
      <c r="C20" s="78"/>
      <c r="D20" s="79">
        <v>2.06</v>
      </c>
      <c r="E20" s="79"/>
      <c r="F20" s="86">
        <v>4.5</v>
      </c>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c r="AN20" s="69"/>
      <c r="AO20" s="69"/>
      <c r="AP20" s="69"/>
      <c r="AQ20" s="69"/>
      <c r="AR20" s="69"/>
      <c r="AS20" s="69"/>
      <c r="AT20" s="69"/>
      <c r="AU20" s="69"/>
      <c r="AV20" s="69"/>
      <c r="AW20" s="69"/>
      <c r="AX20" s="69"/>
      <c r="AY20" s="69"/>
      <c r="AZ20" s="69"/>
    </row>
    <row r="21" spans="1:52" x14ac:dyDescent="0.2">
      <c r="A21" s="58" t="s">
        <v>127</v>
      </c>
      <c r="B21" s="81">
        <v>0.3</v>
      </c>
      <c r="C21" s="78"/>
      <c r="D21" s="79">
        <v>1.42</v>
      </c>
      <c r="E21" s="79"/>
      <c r="F21" s="86">
        <v>1.42</v>
      </c>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69"/>
      <c r="AL21" s="69"/>
      <c r="AM21" s="69"/>
      <c r="AN21" s="69"/>
      <c r="AO21" s="69"/>
      <c r="AP21" s="69"/>
      <c r="AQ21" s="69"/>
      <c r="AR21" s="69"/>
      <c r="AS21" s="69"/>
      <c r="AT21" s="69"/>
      <c r="AU21" s="69"/>
      <c r="AV21" s="69"/>
      <c r="AW21" s="69"/>
      <c r="AX21" s="69"/>
      <c r="AY21" s="69"/>
      <c r="AZ21" s="69"/>
    </row>
    <row r="22" spans="1:52" x14ac:dyDescent="0.2">
      <c r="A22" s="58" t="s">
        <v>128</v>
      </c>
      <c r="B22" s="81">
        <v>0.1</v>
      </c>
      <c r="C22" s="78"/>
      <c r="D22" s="79">
        <v>40</v>
      </c>
      <c r="E22" s="79">
        <v>0.5</v>
      </c>
      <c r="F22" s="86">
        <v>40</v>
      </c>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69"/>
      <c r="AL22" s="69"/>
      <c r="AM22" s="69"/>
      <c r="AN22" s="69"/>
      <c r="AO22" s="69"/>
      <c r="AP22" s="69"/>
      <c r="AQ22" s="69"/>
      <c r="AR22" s="69"/>
      <c r="AS22" s="69"/>
      <c r="AT22" s="69"/>
      <c r="AU22" s="69"/>
      <c r="AV22" s="69"/>
      <c r="AW22" s="69"/>
      <c r="AX22" s="69"/>
      <c r="AY22" s="69"/>
      <c r="AZ22" s="69"/>
    </row>
    <row r="23" spans="1:52" x14ac:dyDescent="0.2">
      <c r="A23" s="58" t="s">
        <v>63</v>
      </c>
      <c r="B23" s="81"/>
      <c r="C23" s="78"/>
      <c r="D23" s="79">
        <v>6</v>
      </c>
      <c r="E23" s="79"/>
      <c r="F23" s="86">
        <v>6</v>
      </c>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row>
    <row r="24" spans="1:52" x14ac:dyDescent="0.2">
      <c r="A24" s="58" t="s">
        <v>129</v>
      </c>
      <c r="B24" s="81"/>
      <c r="C24" s="78"/>
      <c r="D24" s="79">
        <v>0.2</v>
      </c>
      <c r="E24" s="79"/>
      <c r="F24" s="86">
        <v>0.2</v>
      </c>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69"/>
      <c r="AX24" s="69"/>
      <c r="AY24" s="69"/>
      <c r="AZ24" s="69"/>
    </row>
    <row r="25" spans="1:52" x14ac:dyDescent="0.2">
      <c r="A25" s="58" t="s">
        <v>111</v>
      </c>
      <c r="B25" s="81">
        <v>0.02</v>
      </c>
      <c r="C25" s="78"/>
      <c r="D25" s="79">
        <v>24</v>
      </c>
      <c r="E25" s="79">
        <v>0.2</v>
      </c>
      <c r="F25" s="86">
        <v>24</v>
      </c>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69"/>
      <c r="AL25" s="69"/>
      <c r="AM25" s="69"/>
      <c r="AN25" s="69"/>
      <c r="AO25" s="69"/>
      <c r="AP25" s="69"/>
      <c r="AQ25" s="69"/>
      <c r="AR25" s="69"/>
      <c r="AS25" s="69"/>
      <c r="AT25" s="69"/>
      <c r="AU25" s="69"/>
      <c r="AV25" s="69"/>
      <c r="AW25" s="69"/>
      <c r="AX25" s="69"/>
      <c r="AY25" s="69"/>
      <c r="AZ25" s="69"/>
    </row>
    <row r="26" spans="1:52" x14ac:dyDescent="0.2">
      <c r="A26" s="58" t="s">
        <v>66</v>
      </c>
      <c r="B26" s="81"/>
      <c r="C26" s="78">
        <v>0.188</v>
      </c>
      <c r="D26" s="79">
        <v>2</v>
      </c>
      <c r="E26" s="79"/>
      <c r="F26" s="86">
        <v>2</v>
      </c>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69"/>
      <c r="AL26" s="69"/>
      <c r="AM26" s="69"/>
      <c r="AN26" s="69"/>
      <c r="AO26" s="69"/>
      <c r="AP26" s="69"/>
      <c r="AQ26" s="69"/>
      <c r="AR26" s="69"/>
      <c r="AS26" s="69"/>
      <c r="AT26" s="69"/>
      <c r="AU26" s="69"/>
      <c r="AV26" s="69"/>
      <c r="AW26" s="69"/>
      <c r="AX26" s="69"/>
      <c r="AY26" s="69"/>
      <c r="AZ26" s="69"/>
    </row>
    <row r="27" spans="1:52" x14ac:dyDescent="0.2">
      <c r="A27" s="58" t="s">
        <v>131</v>
      </c>
      <c r="B27" s="81"/>
      <c r="C27" s="78"/>
      <c r="D27" s="79">
        <v>2.7</v>
      </c>
      <c r="E27" s="79">
        <v>0.2</v>
      </c>
      <c r="F27" s="86">
        <v>2.7</v>
      </c>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69"/>
      <c r="AL27" s="69"/>
      <c r="AM27" s="69"/>
      <c r="AN27" s="69"/>
      <c r="AO27" s="69"/>
      <c r="AP27" s="69"/>
      <c r="AQ27" s="69"/>
      <c r="AR27" s="69"/>
      <c r="AS27" s="69"/>
      <c r="AT27" s="69"/>
      <c r="AU27" s="69"/>
      <c r="AV27" s="69"/>
      <c r="AW27" s="69"/>
      <c r="AX27" s="69"/>
      <c r="AY27" s="69"/>
      <c r="AZ27" s="69"/>
    </row>
    <row r="28" spans="1:52" x14ac:dyDescent="0.2">
      <c r="A28" s="58" t="s">
        <v>132</v>
      </c>
      <c r="B28" s="81">
        <v>2.4</v>
      </c>
      <c r="C28" s="78"/>
      <c r="D28" s="79">
        <v>2</v>
      </c>
      <c r="E28" s="78"/>
      <c r="F28" s="86">
        <v>2.4</v>
      </c>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69"/>
      <c r="AL28" s="69"/>
      <c r="AM28" s="69"/>
      <c r="AN28" s="69"/>
      <c r="AO28" s="69"/>
      <c r="AP28" s="69"/>
      <c r="AQ28" s="69"/>
      <c r="AR28" s="69"/>
      <c r="AS28" s="69"/>
      <c r="AT28" s="69"/>
      <c r="AU28" s="69"/>
      <c r="AV28" s="69"/>
      <c r="AW28" s="69"/>
      <c r="AX28" s="69"/>
      <c r="AY28" s="69"/>
      <c r="AZ28" s="69"/>
    </row>
    <row r="29" spans="1:52" x14ac:dyDescent="0.2">
      <c r="A29" s="58" t="s">
        <v>68</v>
      </c>
      <c r="B29" s="81"/>
      <c r="C29" s="78"/>
      <c r="D29" s="79">
        <v>0.15</v>
      </c>
      <c r="E29" s="78"/>
      <c r="F29" s="86">
        <v>0.15</v>
      </c>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69"/>
      <c r="AL29" s="69"/>
      <c r="AM29" s="69"/>
      <c r="AN29" s="69"/>
      <c r="AO29" s="69"/>
      <c r="AP29" s="69"/>
      <c r="AQ29" s="69"/>
      <c r="AR29" s="69"/>
      <c r="AS29" s="69"/>
      <c r="AT29" s="69"/>
      <c r="AU29" s="69"/>
      <c r="AV29" s="69"/>
      <c r="AW29" s="69"/>
      <c r="AX29" s="69"/>
      <c r="AY29" s="69"/>
      <c r="AZ29" s="69"/>
    </row>
    <row r="30" spans="1:52" x14ac:dyDescent="0.2">
      <c r="A30" s="58" t="s">
        <v>71</v>
      </c>
      <c r="B30" s="81"/>
      <c r="C30" s="78"/>
      <c r="D30" s="79">
        <v>0.14000000000000001</v>
      </c>
      <c r="E30" s="78"/>
      <c r="F30" s="86">
        <v>0.14000000000000001</v>
      </c>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row>
    <row r="31" spans="1:52" x14ac:dyDescent="0.2">
      <c r="A31" s="58" t="s">
        <v>74</v>
      </c>
      <c r="B31" s="81">
        <v>18</v>
      </c>
      <c r="C31" s="78"/>
      <c r="D31" s="79"/>
      <c r="E31" s="78"/>
      <c r="F31" s="86">
        <v>18</v>
      </c>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row>
    <row r="32" spans="1:52" x14ac:dyDescent="0.2">
      <c r="A32" s="58" t="s">
        <v>133</v>
      </c>
      <c r="B32" s="81"/>
      <c r="C32" s="78">
        <v>0.46100000000000002</v>
      </c>
      <c r="D32" s="79"/>
      <c r="E32" s="78"/>
      <c r="F32" s="86">
        <v>0.46100000000000002</v>
      </c>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69"/>
      <c r="AL32" s="69"/>
      <c r="AM32" s="69"/>
      <c r="AN32" s="69"/>
      <c r="AO32" s="69"/>
      <c r="AP32" s="69"/>
      <c r="AQ32" s="69"/>
      <c r="AR32" s="69"/>
      <c r="AS32" s="69"/>
      <c r="AT32" s="69"/>
      <c r="AU32" s="69"/>
      <c r="AV32" s="69"/>
      <c r="AW32" s="69"/>
      <c r="AX32" s="69"/>
      <c r="AY32" s="69"/>
      <c r="AZ32" s="69"/>
    </row>
    <row r="33" spans="1:52" x14ac:dyDescent="0.2">
      <c r="A33" s="58" t="s">
        <v>77</v>
      </c>
      <c r="B33" s="81">
        <v>0.02</v>
      </c>
      <c r="C33" s="78">
        <v>2.1989999999999998</v>
      </c>
      <c r="D33" s="79"/>
      <c r="E33" s="78"/>
      <c r="F33" s="86">
        <v>2.1989999999999998</v>
      </c>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69"/>
      <c r="AL33" s="69"/>
      <c r="AM33" s="69"/>
      <c r="AN33" s="69"/>
      <c r="AO33" s="69"/>
      <c r="AP33" s="69"/>
      <c r="AQ33" s="69"/>
      <c r="AR33" s="69"/>
      <c r="AS33" s="69"/>
      <c r="AT33" s="69"/>
      <c r="AU33" s="69"/>
      <c r="AV33" s="69"/>
      <c r="AW33" s="69"/>
      <c r="AX33" s="69"/>
      <c r="AY33" s="69"/>
      <c r="AZ33" s="69"/>
    </row>
    <row r="34" spans="1:52" x14ac:dyDescent="0.2">
      <c r="A34" s="58" t="s">
        <v>112</v>
      </c>
      <c r="B34" s="81"/>
      <c r="C34" s="78"/>
      <c r="D34" s="79">
        <v>3</v>
      </c>
      <c r="E34" s="78"/>
      <c r="F34" s="86">
        <v>3</v>
      </c>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row>
    <row r="35" spans="1:52" x14ac:dyDescent="0.2">
      <c r="A35" s="58" t="s">
        <v>82</v>
      </c>
      <c r="B35" s="81"/>
      <c r="C35" s="78"/>
      <c r="D35" s="79">
        <v>1.01</v>
      </c>
      <c r="E35" s="78"/>
      <c r="F35" s="86">
        <v>1.01</v>
      </c>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69"/>
      <c r="AL35" s="69"/>
      <c r="AM35" s="69"/>
      <c r="AN35" s="69"/>
      <c r="AO35" s="69"/>
      <c r="AP35" s="69"/>
      <c r="AQ35" s="69"/>
      <c r="AR35" s="69"/>
      <c r="AS35" s="69"/>
      <c r="AT35" s="69"/>
      <c r="AU35" s="69"/>
      <c r="AV35" s="69"/>
      <c r="AW35" s="69"/>
      <c r="AX35" s="69"/>
      <c r="AY35" s="69"/>
      <c r="AZ35" s="69"/>
    </row>
    <row r="36" spans="1:52" x14ac:dyDescent="0.2">
      <c r="A36" s="58" t="s">
        <v>115</v>
      </c>
      <c r="B36" s="81">
        <v>8</v>
      </c>
      <c r="C36" s="78"/>
      <c r="D36" s="79"/>
      <c r="E36" s="78"/>
      <c r="F36" s="86">
        <v>8</v>
      </c>
      <c r="G36" s="69"/>
      <c r="H36" s="69"/>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c r="AP36" s="69"/>
      <c r="AQ36" s="69"/>
      <c r="AR36" s="69"/>
      <c r="AS36" s="69"/>
      <c r="AT36" s="69"/>
      <c r="AU36" s="69"/>
      <c r="AV36" s="69"/>
      <c r="AW36" s="69"/>
      <c r="AX36" s="69"/>
      <c r="AY36" s="69"/>
      <c r="AZ36" s="69"/>
    </row>
    <row r="37" spans="1:52" x14ac:dyDescent="0.2">
      <c r="A37" s="58" t="s">
        <v>85</v>
      </c>
      <c r="B37" s="81">
        <v>0.17</v>
      </c>
      <c r="C37" s="78"/>
      <c r="D37" s="79">
        <v>0.16</v>
      </c>
      <c r="E37" s="78"/>
      <c r="F37" s="86">
        <v>0.17</v>
      </c>
      <c r="G37" s="69"/>
      <c r="H37" s="69"/>
      <c r="I37" s="69"/>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c r="AP37" s="69"/>
      <c r="AQ37" s="69"/>
      <c r="AR37" s="69"/>
      <c r="AS37" s="69"/>
      <c r="AT37" s="69"/>
      <c r="AU37" s="69"/>
      <c r="AV37" s="69"/>
      <c r="AW37" s="69"/>
      <c r="AX37" s="69"/>
      <c r="AY37" s="69"/>
      <c r="AZ37" s="69"/>
    </row>
    <row r="38" spans="1:52" x14ac:dyDescent="0.2">
      <c r="A38" s="58" t="s">
        <v>88</v>
      </c>
      <c r="B38" s="81"/>
      <c r="C38" s="78">
        <v>4.0000000000000001E-3</v>
      </c>
      <c r="D38" s="79">
        <v>1.43</v>
      </c>
      <c r="E38" s="78"/>
      <c r="F38" s="86">
        <v>1.43</v>
      </c>
      <c r="G38" s="69"/>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row>
    <row r="39" spans="1:52" x14ac:dyDescent="0.2">
      <c r="A39" s="58" t="s">
        <v>134</v>
      </c>
      <c r="B39" s="81"/>
      <c r="C39" s="78"/>
      <c r="D39" s="79">
        <v>0.06</v>
      </c>
      <c r="E39" s="78"/>
      <c r="F39" s="86">
        <v>0.06</v>
      </c>
      <c r="G39" s="69"/>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row>
    <row r="40" spans="1:52" x14ac:dyDescent="0.2">
      <c r="A40" s="58" t="s">
        <v>117</v>
      </c>
      <c r="B40" s="81"/>
      <c r="C40" s="78"/>
      <c r="D40" s="79">
        <v>0.03</v>
      </c>
      <c r="E40" s="78"/>
      <c r="F40" s="86">
        <v>0.03</v>
      </c>
      <c r="G40" s="69"/>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row>
    <row r="41" spans="1:52" x14ac:dyDescent="0.2">
      <c r="A41" s="58" t="s">
        <v>135</v>
      </c>
      <c r="B41" s="81">
        <v>0.09</v>
      </c>
      <c r="C41" s="78"/>
      <c r="D41" s="79">
        <v>0.18429303152822982</v>
      </c>
      <c r="E41" s="78"/>
      <c r="F41" s="86">
        <v>0.18429303152822982</v>
      </c>
      <c r="G41" s="69"/>
      <c r="H41" s="69"/>
      <c r="I41" s="69"/>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c r="AN41" s="69"/>
      <c r="AO41" s="69"/>
      <c r="AP41" s="69"/>
      <c r="AQ41" s="69"/>
      <c r="AR41" s="69"/>
      <c r="AS41" s="69"/>
      <c r="AT41" s="69"/>
      <c r="AU41" s="69"/>
      <c r="AV41" s="69"/>
      <c r="AW41" s="69"/>
      <c r="AX41" s="69"/>
      <c r="AY41" s="69"/>
      <c r="AZ41" s="69"/>
    </row>
    <row r="42" spans="1:52" x14ac:dyDescent="0.2">
      <c r="A42" s="58" t="s">
        <v>91</v>
      </c>
      <c r="B42" s="81">
        <v>7.7</v>
      </c>
      <c r="C42" s="78"/>
      <c r="D42" s="79"/>
      <c r="E42" s="78"/>
      <c r="F42" s="86">
        <v>7.7</v>
      </c>
      <c r="G42" s="69"/>
      <c r="H42" s="69"/>
      <c r="I42" s="69"/>
      <c r="J42" s="69"/>
      <c r="K42" s="69"/>
      <c r="L42" s="69"/>
      <c r="M42" s="69"/>
      <c r="N42" s="69"/>
      <c r="O42" s="69"/>
      <c r="P42" s="69"/>
      <c r="Q42" s="69"/>
      <c r="R42" s="69"/>
      <c r="S42" s="69"/>
      <c r="T42" s="69"/>
      <c r="U42" s="69"/>
      <c r="V42" s="69"/>
      <c r="W42" s="69"/>
      <c r="X42" s="69"/>
      <c r="Y42" s="69"/>
      <c r="Z42" s="69"/>
      <c r="AA42" s="69"/>
      <c r="AB42" s="69"/>
      <c r="AC42" s="69"/>
      <c r="AD42" s="69"/>
      <c r="AE42" s="69"/>
      <c r="AF42" s="69"/>
      <c r="AG42" s="69"/>
      <c r="AH42" s="69"/>
      <c r="AI42" s="69"/>
      <c r="AJ42" s="69"/>
      <c r="AK42" s="69"/>
      <c r="AL42" s="69"/>
      <c r="AM42" s="69"/>
      <c r="AN42" s="69"/>
      <c r="AO42" s="69"/>
      <c r="AP42" s="69"/>
      <c r="AQ42" s="69"/>
      <c r="AR42" s="69"/>
      <c r="AS42" s="69"/>
      <c r="AT42" s="69"/>
      <c r="AU42" s="69"/>
      <c r="AV42" s="69"/>
      <c r="AW42" s="69"/>
      <c r="AX42" s="69"/>
      <c r="AY42" s="69"/>
      <c r="AZ42" s="69"/>
    </row>
    <row r="43" spans="1:52" x14ac:dyDescent="0.2">
      <c r="A43" s="58" t="s">
        <v>136</v>
      </c>
      <c r="B43" s="81">
        <v>0.04</v>
      </c>
      <c r="C43" s="78"/>
      <c r="D43" s="79"/>
      <c r="E43" s="78"/>
      <c r="F43" s="86">
        <v>0.04</v>
      </c>
      <c r="G43" s="69"/>
      <c r="H43" s="69"/>
      <c r="I43" s="69"/>
      <c r="J43" s="69"/>
      <c r="K43" s="69"/>
      <c r="L43" s="69"/>
      <c r="M43" s="69"/>
      <c r="N43" s="69"/>
      <c r="O43" s="69"/>
      <c r="P43" s="69"/>
      <c r="Q43" s="69"/>
      <c r="R43" s="69"/>
      <c r="S43" s="69"/>
      <c r="T43" s="69"/>
      <c r="U43" s="69"/>
      <c r="V43" s="69"/>
      <c r="W43" s="69"/>
      <c r="X43" s="69"/>
      <c r="Y43" s="69"/>
      <c r="Z43" s="69"/>
      <c r="AA43" s="69"/>
      <c r="AB43" s="69"/>
      <c r="AC43" s="69"/>
      <c r="AD43" s="69"/>
      <c r="AE43" s="69"/>
      <c r="AF43" s="69"/>
      <c r="AG43" s="69"/>
      <c r="AH43" s="69"/>
      <c r="AI43" s="69"/>
      <c r="AJ43" s="69"/>
      <c r="AK43" s="69"/>
      <c r="AL43" s="69"/>
      <c r="AM43" s="69"/>
      <c r="AN43" s="69"/>
      <c r="AO43" s="69"/>
      <c r="AP43" s="69"/>
      <c r="AQ43" s="69"/>
      <c r="AR43" s="69"/>
      <c r="AS43" s="69"/>
      <c r="AT43" s="69"/>
      <c r="AU43" s="69"/>
      <c r="AV43" s="69"/>
      <c r="AW43" s="69"/>
      <c r="AX43" s="69"/>
      <c r="AY43" s="69"/>
      <c r="AZ43" s="69"/>
    </row>
    <row r="44" spans="1:52" x14ac:dyDescent="0.2">
      <c r="A44" s="58" t="s">
        <v>93</v>
      </c>
      <c r="B44" s="81"/>
      <c r="C44" s="78"/>
      <c r="D44" s="79">
        <v>0.10299999999999999</v>
      </c>
      <c r="E44" s="78"/>
      <c r="F44" s="86">
        <v>0.10299999999999999</v>
      </c>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row>
    <row r="45" spans="1:52" x14ac:dyDescent="0.2">
      <c r="A45" s="58" t="s">
        <v>94</v>
      </c>
      <c r="B45" s="81"/>
      <c r="C45" s="78"/>
      <c r="D45" s="79">
        <v>0.81493135153314755</v>
      </c>
      <c r="E45" s="78"/>
      <c r="F45" s="86">
        <v>0.81493135153314755</v>
      </c>
      <c r="G45" s="69"/>
      <c r="H45" s="69"/>
      <c r="I45" s="69"/>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c r="AP45" s="69"/>
      <c r="AQ45" s="69"/>
      <c r="AR45" s="69"/>
      <c r="AS45" s="69"/>
      <c r="AT45" s="69"/>
      <c r="AU45" s="69"/>
      <c r="AV45" s="69"/>
      <c r="AW45" s="69"/>
      <c r="AX45" s="69"/>
      <c r="AY45" s="69"/>
      <c r="AZ45" s="69"/>
    </row>
    <row r="46" spans="1:52" x14ac:dyDescent="0.2">
      <c r="A46" s="58" t="s">
        <v>137</v>
      </c>
      <c r="B46" s="81"/>
      <c r="C46" s="78">
        <v>4.0000000000000001E-3</v>
      </c>
      <c r="D46" s="79">
        <v>2.8999999999999998E-3</v>
      </c>
      <c r="E46" s="78"/>
      <c r="F46" s="86">
        <v>4.0000000000000001E-3</v>
      </c>
      <c r="G46" s="69"/>
      <c r="H46" s="69"/>
      <c r="I46" s="69"/>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c r="AP46" s="69"/>
      <c r="AQ46" s="69"/>
      <c r="AR46" s="69"/>
      <c r="AS46" s="69"/>
      <c r="AT46" s="69"/>
      <c r="AU46" s="69"/>
      <c r="AV46" s="69"/>
      <c r="AW46" s="69"/>
      <c r="AX46" s="69"/>
      <c r="AY46" s="69"/>
      <c r="AZ46" s="69"/>
    </row>
    <row r="47" spans="1:52" x14ac:dyDescent="0.2">
      <c r="A47" s="58" t="s">
        <v>95</v>
      </c>
      <c r="B47" s="81">
        <v>0.15</v>
      </c>
      <c r="C47" s="78"/>
      <c r="D47" s="79"/>
      <c r="E47" s="78"/>
      <c r="F47" s="86">
        <v>0.15</v>
      </c>
      <c r="G47" s="69"/>
      <c r="H47" s="69"/>
      <c r="I47" s="69"/>
      <c r="J47" s="69"/>
      <c r="K47" s="69"/>
      <c r="L47" s="69"/>
      <c r="M47" s="69"/>
      <c r="N47" s="69"/>
      <c r="O47" s="69"/>
      <c r="P47" s="69"/>
      <c r="Q47" s="69"/>
      <c r="R47" s="69"/>
      <c r="S47" s="69"/>
      <c r="T47" s="69"/>
      <c r="U47" s="69"/>
      <c r="V47" s="69"/>
      <c r="W47" s="69"/>
      <c r="X47" s="69"/>
      <c r="Y47" s="69"/>
      <c r="Z47" s="69"/>
      <c r="AA47" s="69"/>
      <c r="AB47" s="69"/>
      <c r="AC47" s="69"/>
      <c r="AD47" s="69"/>
      <c r="AE47" s="69"/>
      <c r="AF47" s="69"/>
      <c r="AG47" s="69"/>
      <c r="AH47" s="69"/>
      <c r="AI47" s="69"/>
      <c r="AJ47" s="69"/>
      <c r="AK47" s="69"/>
      <c r="AL47" s="69"/>
      <c r="AM47" s="69"/>
      <c r="AN47" s="69"/>
      <c r="AO47" s="69"/>
      <c r="AP47" s="69"/>
      <c r="AQ47" s="69"/>
      <c r="AR47" s="69"/>
      <c r="AS47" s="69"/>
      <c r="AT47" s="69"/>
      <c r="AU47" s="69"/>
      <c r="AV47" s="69"/>
      <c r="AW47" s="69"/>
      <c r="AX47" s="69"/>
      <c r="AY47" s="69"/>
      <c r="AZ47" s="69"/>
    </row>
    <row r="48" spans="1:52" x14ac:dyDescent="0.2">
      <c r="A48" s="58" t="s">
        <v>96</v>
      </c>
      <c r="B48" s="81"/>
      <c r="C48" s="78"/>
      <c r="D48" s="79">
        <v>0.35</v>
      </c>
      <c r="E48" s="79">
        <v>1</v>
      </c>
      <c r="F48" s="86">
        <v>1</v>
      </c>
      <c r="G48" s="69"/>
      <c r="H48" s="69"/>
      <c r="I48" s="69"/>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c r="AP48" s="69"/>
      <c r="AQ48" s="69"/>
      <c r="AR48" s="69"/>
      <c r="AS48" s="69"/>
      <c r="AT48" s="69"/>
      <c r="AU48" s="69"/>
      <c r="AV48" s="69"/>
      <c r="AW48" s="69"/>
      <c r="AX48" s="69"/>
      <c r="AY48" s="69"/>
      <c r="AZ48" s="69"/>
    </row>
    <row r="49" spans="1:52" x14ac:dyDescent="0.2">
      <c r="A49" s="58" t="s">
        <v>97</v>
      </c>
      <c r="B49" s="81">
        <v>1</v>
      </c>
      <c r="C49" s="78"/>
      <c r="D49" s="79"/>
      <c r="E49" s="78"/>
      <c r="F49" s="86">
        <v>1</v>
      </c>
      <c r="G49" s="69"/>
      <c r="H49" s="69"/>
      <c r="I49" s="69"/>
      <c r="J49" s="69"/>
      <c r="K49" s="69"/>
      <c r="L49" s="69"/>
      <c r="M49" s="69"/>
      <c r="N49" s="69"/>
      <c r="O49" s="69"/>
      <c r="P49" s="69"/>
      <c r="Q49" s="69"/>
      <c r="R49" s="69"/>
      <c r="S49" s="69"/>
      <c r="T49" s="69"/>
      <c r="U49" s="69"/>
      <c r="V49" s="69"/>
      <c r="W49" s="69"/>
      <c r="X49" s="69"/>
      <c r="Y49" s="69"/>
      <c r="Z49" s="69"/>
      <c r="AA49" s="69"/>
      <c r="AB49" s="69"/>
      <c r="AC49" s="69"/>
      <c r="AD49" s="69"/>
      <c r="AE49" s="69"/>
      <c r="AF49" s="69"/>
      <c r="AG49" s="69"/>
      <c r="AH49" s="69"/>
      <c r="AI49" s="69"/>
      <c r="AJ49" s="69"/>
      <c r="AK49" s="69"/>
      <c r="AL49" s="69"/>
      <c r="AM49" s="69"/>
      <c r="AN49" s="69"/>
      <c r="AO49" s="69"/>
      <c r="AP49" s="69"/>
      <c r="AQ49" s="69"/>
      <c r="AR49" s="69"/>
      <c r="AS49" s="69"/>
      <c r="AT49" s="69"/>
      <c r="AU49" s="69"/>
      <c r="AV49" s="69"/>
      <c r="AW49" s="69"/>
      <c r="AX49" s="69"/>
      <c r="AY49" s="69"/>
      <c r="AZ49" s="69"/>
    </row>
    <row r="50" spans="1:52" x14ac:dyDescent="0.2">
      <c r="A50" s="58" t="s">
        <v>98</v>
      </c>
      <c r="B50" s="81"/>
      <c r="C50" s="78"/>
      <c r="D50" s="79">
        <v>0.05</v>
      </c>
      <c r="E50" s="78"/>
      <c r="F50" s="86">
        <v>0.05</v>
      </c>
      <c r="G50" s="69"/>
      <c r="H50" s="69"/>
      <c r="I50" s="69"/>
      <c r="J50" s="69"/>
      <c r="K50" s="69"/>
      <c r="L50" s="69"/>
      <c r="M50" s="69"/>
      <c r="N50" s="69"/>
      <c r="O50" s="69"/>
      <c r="P50" s="69"/>
      <c r="Q50" s="69"/>
      <c r="R50" s="69"/>
      <c r="S50" s="69"/>
      <c r="T50" s="69"/>
      <c r="U50" s="69"/>
      <c r="V50" s="69"/>
      <c r="W50" s="69"/>
      <c r="X50" s="69"/>
      <c r="Y50" s="69"/>
      <c r="Z50" s="69"/>
      <c r="AA50" s="69"/>
      <c r="AB50" s="69"/>
      <c r="AC50" s="69"/>
      <c r="AD50" s="69"/>
      <c r="AE50" s="69"/>
      <c r="AF50" s="69"/>
      <c r="AG50" s="69"/>
      <c r="AH50" s="69"/>
      <c r="AI50" s="69"/>
      <c r="AJ50" s="69"/>
      <c r="AK50" s="69"/>
      <c r="AL50" s="69"/>
      <c r="AM50" s="69"/>
      <c r="AN50" s="69"/>
      <c r="AO50" s="69"/>
      <c r="AP50" s="69"/>
      <c r="AQ50" s="69"/>
      <c r="AR50" s="69"/>
      <c r="AS50" s="69"/>
      <c r="AT50" s="69"/>
      <c r="AU50" s="69"/>
      <c r="AV50" s="69"/>
      <c r="AW50" s="69"/>
      <c r="AX50" s="69"/>
      <c r="AY50" s="69"/>
      <c r="AZ50" s="69"/>
    </row>
    <row r="51" spans="1:52" x14ac:dyDescent="0.2">
      <c r="A51" s="58" t="s">
        <v>99</v>
      </c>
      <c r="B51" s="81">
        <v>0.2</v>
      </c>
      <c r="C51" s="78"/>
      <c r="D51" s="79">
        <v>0.6</v>
      </c>
      <c r="E51" s="78"/>
      <c r="F51" s="86">
        <v>0.6</v>
      </c>
      <c r="G51" s="69"/>
      <c r="H51" s="69"/>
      <c r="I51" s="69"/>
      <c r="J51" s="69"/>
      <c r="K51" s="69"/>
      <c r="L51" s="69"/>
      <c r="M51" s="69"/>
      <c r="N51" s="69"/>
      <c r="O51" s="69"/>
      <c r="P51" s="69"/>
      <c r="Q51" s="69"/>
      <c r="R51" s="69"/>
      <c r="S51" s="69"/>
      <c r="T51" s="69"/>
      <c r="U51" s="69"/>
      <c r="V51" s="69"/>
      <c r="W51" s="69"/>
      <c r="X51" s="69"/>
      <c r="Y51" s="69"/>
      <c r="Z51" s="69"/>
      <c r="AA51" s="69"/>
      <c r="AB51" s="69"/>
      <c r="AC51" s="69"/>
      <c r="AD51" s="69"/>
      <c r="AE51" s="69"/>
      <c r="AF51" s="69"/>
      <c r="AG51" s="69"/>
      <c r="AH51" s="69"/>
      <c r="AI51" s="69"/>
      <c r="AJ51" s="69"/>
      <c r="AK51" s="69"/>
      <c r="AL51" s="69"/>
      <c r="AM51" s="69"/>
      <c r="AN51" s="69"/>
      <c r="AO51" s="69"/>
      <c r="AP51" s="69"/>
      <c r="AQ51" s="69"/>
      <c r="AR51" s="69"/>
      <c r="AS51" s="69"/>
      <c r="AT51" s="69"/>
      <c r="AU51" s="69"/>
      <c r="AV51" s="69"/>
      <c r="AW51" s="69"/>
      <c r="AX51" s="69"/>
      <c r="AY51" s="69"/>
      <c r="AZ51" s="69"/>
    </row>
    <row r="52" spans="1:52" x14ac:dyDescent="0.2">
      <c r="A52" s="58" t="s">
        <v>100</v>
      </c>
      <c r="B52" s="81">
        <v>0.01</v>
      </c>
      <c r="C52" s="78"/>
      <c r="D52" s="79"/>
      <c r="E52" s="78"/>
      <c r="F52" s="86">
        <v>0.01</v>
      </c>
      <c r="G52" s="69"/>
      <c r="H52" s="69"/>
      <c r="I52" s="69"/>
      <c r="J52" s="69"/>
      <c r="K52" s="69"/>
      <c r="L52" s="69"/>
      <c r="M52" s="69"/>
      <c r="N52" s="69"/>
      <c r="O52" s="69"/>
      <c r="P52" s="69"/>
      <c r="Q52" s="69"/>
      <c r="R52" s="69"/>
      <c r="S52" s="69"/>
      <c r="T52" s="69"/>
      <c r="U52" s="69"/>
      <c r="V52" s="69"/>
      <c r="W52" s="69"/>
      <c r="X52" s="69"/>
      <c r="Y52" s="69"/>
      <c r="Z52" s="69"/>
      <c r="AA52" s="69"/>
      <c r="AB52" s="69"/>
      <c r="AC52" s="69"/>
      <c r="AD52" s="69"/>
      <c r="AE52" s="69"/>
      <c r="AF52" s="69"/>
      <c r="AG52" s="69"/>
      <c r="AH52" s="69"/>
      <c r="AI52" s="69"/>
      <c r="AJ52" s="69"/>
      <c r="AK52" s="69"/>
      <c r="AL52" s="69"/>
      <c r="AM52" s="69"/>
      <c r="AN52" s="69"/>
      <c r="AO52" s="69"/>
      <c r="AP52" s="69"/>
      <c r="AQ52" s="69"/>
      <c r="AR52" s="69"/>
      <c r="AS52" s="69"/>
      <c r="AT52" s="69"/>
      <c r="AU52" s="69"/>
      <c r="AV52" s="69"/>
      <c r="AW52" s="69"/>
      <c r="AX52" s="69"/>
      <c r="AY52" s="69"/>
      <c r="AZ52" s="69"/>
    </row>
    <row r="53" spans="1:52" x14ac:dyDescent="0.2">
      <c r="A53" s="58" t="s">
        <v>138</v>
      </c>
      <c r="B53" s="81"/>
      <c r="C53" s="78"/>
      <c r="D53" s="79">
        <v>0.26178725211821396</v>
      </c>
      <c r="E53" s="78"/>
      <c r="F53" s="86">
        <v>0.26178725211821396</v>
      </c>
      <c r="G53" s="69"/>
      <c r="H53" s="69"/>
      <c r="I53" s="69"/>
      <c r="J53" s="69"/>
      <c r="K53" s="69"/>
      <c r="L53" s="69"/>
      <c r="M53" s="69"/>
      <c r="N53" s="69"/>
      <c r="O53" s="69"/>
      <c r="P53" s="69"/>
      <c r="Q53" s="69"/>
      <c r="R53" s="69"/>
      <c r="S53" s="69"/>
      <c r="T53" s="69"/>
      <c r="U53" s="69"/>
      <c r="V53" s="69"/>
      <c r="W53" s="69"/>
      <c r="X53" s="69"/>
      <c r="Y53" s="69"/>
      <c r="Z53" s="69"/>
      <c r="AA53" s="69"/>
      <c r="AB53" s="69"/>
      <c r="AC53" s="69"/>
      <c r="AD53" s="69"/>
      <c r="AE53" s="69"/>
      <c r="AF53" s="69"/>
      <c r="AG53" s="69"/>
      <c r="AH53" s="69"/>
      <c r="AI53" s="69"/>
      <c r="AJ53" s="69"/>
      <c r="AK53" s="69"/>
      <c r="AL53" s="69"/>
      <c r="AM53" s="69"/>
      <c r="AN53" s="69"/>
      <c r="AO53" s="69"/>
      <c r="AP53" s="69"/>
      <c r="AQ53" s="69"/>
      <c r="AR53" s="69"/>
      <c r="AS53" s="69"/>
      <c r="AT53" s="69"/>
      <c r="AU53" s="69"/>
      <c r="AV53" s="69"/>
      <c r="AW53" s="69"/>
      <c r="AX53" s="69"/>
      <c r="AY53" s="69"/>
      <c r="AZ53" s="69"/>
    </row>
    <row r="54" spans="1:52" x14ac:dyDescent="0.2">
      <c r="A54" s="58" t="s">
        <v>119</v>
      </c>
      <c r="B54" s="81">
        <v>0.02</v>
      </c>
      <c r="C54" s="78">
        <v>3.7999999999999999E-2</v>
      </c>
      <c r="D54" s="79">
        <v>0.18</v>
      </c>
      <c r="E54" s="78"/>
      <c r="F54" s="86">
        <v>0.18</v>
      </c>
      <c r="G54" s="69"/>
      <c r="H54" s="69"/>
      <c r="I54" s="69"/>
      <c r="J54" s="69"/>
      <c r="K54" s="69"/>
      <c r="L54" s="69"/>
      <c r="M54" s="69"/>
      <c r="N54" s="69"/>
      <c r="O54" s="69"/>
      <c r="P54" s="69"/>
      <c r="Q54" s="69"/>
      <c r="R54" s="69"/>
      <c r="S54" s="69"/>
      <c r="T54" s="69"/>
      <c r="U54" s="69"/>
      <c r="V54" s="69"/>
      <c r="W54" s="69"/>
      <c r="X54" s="69"/>
      <c r="Y54" s="69"/>
      <c r="Z54" s="69"/>
      <c r="AA54" s="69"/>
      <c r="AB54" s="69"/>
      <c r="AC54" s="69"/>
      <c r="AD54" s="69"/>
      <c r="AE54" s="69"/>
      <c r="AF54" s="69"/>
      <c r="AG54" s="69"/>
      <c r="AH54" s="69"/>
      <c r="AI54" s="69"/>
      <c r="AJ54" s="69"/>
      <c r="AK54" s="69"/>
      <c r="AL54" s="69"/>
      <c r="AM54" s="69"/>
      <c r="AN54" s="69"/>
      <c r="AO54" s="69"/>
      <c r="AP54" s="69"/>
      <c r="AQ54" s="69"/>
      <c r="AR54" s="69"/>
      <c r="AS54" s="69"/>
      <c r="AT54" s="69"/>
      <c r="AU54" s="69"/>
      <c r="AV54" s="69"/>
      <c r="AW54" s="69"/>
      <c r="AX54" s="69"/>
      <c r="AY54" s="69"/>
      <c r="AZ54" s="69"/>
    </row>
    <row r="55" spans="1:52" x14ac:dyDescent="0.2">
      <c r="A55" s="58" t="s">
        <v>101</v>
      </c>
      <c r="B55" s="81"/>
      <c r="C55" s="78"/>
      <c r="D55" s="79">
        <v>1.2</v>
      </c>
      <c r="E55" s="78"/>
      <c r="F55" s="86">
        <v>1.2</v>
      </c>
      <c r="G55" s="69"/>
      <c r="H55" s="69"/>
      <c r="I55" s="69"/>
      <c r="J55" s="69"/>
      <c r="K55" s="69"/>
      <c r="L55" s="69"/>
      <c r="M55" s="69"/>
      <c r="N55" s="69"/>
      <c r="O55" s="69"/>
      <c r="P55" s="69"/>
      <c r="Q55" s="69"/>
      <c r="R55" s="69"/>
      <c r="S55" s="69"/>
      <c r="T55" s="69"/>
      <c r="U55" s="69"/>
      <c r="V55" s="69"/>
      <c r="W55" s="69"/>
      <c r="X55" s="69"/>
      <c r="Y55" s="69"/>
      <c r="Z55" s="69"/>
      <c r="AA55" s="69"/>
      <c r="AB55" s="69"/>
      <c r="AC55" s="69"/>
      <c r="AD55" s="69"/>
      <c r="AE55" s="69"/>
      <c r="AF55" s="69"/>
      <c r="AG55" s="69"/>
      <c r="AH55" s="69"/>
      <c r="AI55" s="69"/>
      <c r="AJ55" s="69"/>
      <c r="AK55" s="69"/>
      <c r="AL55" s="69"/>
      <c r="AM55" s="69"/>
      <c r="AN55" s="69"/>
      <c r="AO55" s="69"/>
      <c r="AP55" s="69"/>
      <c r="AQ55" s="69"/>
      <c r="AR55" s="69"/>
      <c r="AS55" s="69"/>
      <c r="AT55" s="69"/>
      <c r="AU55" s="69"/>
      <c r="AV55" s="69"/>
      <c r="AW55" s="69"/>
      <c r="AX55" s="69"/>
      <c r="AY55" s="69"/>
      <c r="AZ55" s="69"/>
    </row>
    <row r="56" spans="1:52" x14ac:dyDescent="0.2">
      <c r="A56" s="58" t="s">
        <v>102</v>
      </c>
      <c r="B56" s="81">
        <v>0.01</v>
      </c>
      <c r="C56" s="78"/>
      <c r="D56" s="79"/>
      <c r="E56" s="78"/>
      <c r="F56" s="86">
        <v>0.01</v>
      </c>
      <c r="G56" s="69"/>
      <c r="H56" s="69"/>
      <c r="I56" s="69"/>
      <c r="J56" s="69"/>
      <c r="K56" s="69"/>
      <c r="L56" s="69"/>
      <c r="M56" s="69"/>
      <c r="N56" s="69"/>
      <c r="O56" s="69"/>
      <c r="P56" s="69"/>
      <c r="Q56" s="69"/>
      <c r="R56" s="69"/>
      <c r="S56" s="69"/>
      <c r="T56" s="69"/>
      <c r="U56" s="69"/>
      <c r="V56" s="69"/>
      <c r="W56" s="69"/>
      <c r="X56" s="69"/>
      <c r="Y56" s="69"/>
      <c r="Z56" s="69"/>
      <c r="AA56" s="69"/>
      <c r="AB56" s="69"/>
      <c r="AC56" s="69"/>
      <c r="AD56" s="69"/>
      <c r="AE56" s="69"/>
      <c r="AF56" s="69"/>
      <c r="AG56" s="69"/>
      <c r="AH56" s="69"/>
      <c r="AI56" s="69"/>
      <c r="AJ56" s="69"/>
      <c r="AK56" s="69"/>
      <c r="AL56" s="69"/>
      <c r="AM56" s="69"/>
      <c r="AN56" s="69"/>
      <c r="AO56" s="69"/>
      <c r="AP56" s="69"/>
      <c r="AQ56" s="69"/>
      <c r="AR56" s="69"/>
      <c r="AS56" s="69"/>
      <c r="AT56" s="69"/>
      <c r="AU56" s="69"/>
      <c r="AV56" s="69"/>
      <c r="AW56" s="69"/>
      <c r="AX56" s="69"/>
      <c r="AY56" s="69"/>
      <c r="AZ56" s="69"/>
    </row>
    <row r="57" spans="1:52" x14ac:dyDescent="0.2">
      <c r="A57" s="58" t="s">
        <v>104</v>
      </c>
      <c r="B57" s="77"/>
      <c r="C57" s="78"/>
      <c r="D57" s="79">
        <v>1.407</v>
      </c>
      <c r="E57" s="78"/>
      <c r="F57" s="86">
        <v>1.407</v>
      </c>
      <c r="G57" s="69"/>
      <c r="H57" s="69"/>
      <c r="I57" s="69"/>
      <c r="J57" s="69"/>
      <c r="K57" s="69"/>
      <c r="L57" s="69"/>
      <c r="M57" s="69"/>
      <c r="N57" s="69"/>
      <c r="O57" s="69"/>
      <c r="P57" s="69"/>
      <c r="Q57" s="69"/>
      <c r="R57" s="69"/>
      <c r="S57" s="69"/>
      <c r="T57" s="69"/>
      <c r="U57" s="69"/>
      <c r="V57" s="69"/>
      <c r="W57" s="69"/>
      <c r="X57" s="69"/>
      <c r="Y57" s="69"/>
      <c r="Z57" s="69"/>
      <c r="AA57" s="69"/>
      <c r="AB57" s="69"/>
      <c r="AC57" s="69"/>
      <c r="AD57" s="69"/>
      <c r="AE57" s="69"/>
      <c r="AF57" s="69"/>
      <c r="AG57" s="69"/>
      <c r="AH57" s="69"/>
      <c r="AI57" s="69"/>
      <c r="AJ57" s="69"/>
      <c r="AK57" s="69"/>
      <c r="AL57" s="69"/>
      <c r="AM57" s="69"/>
      <c r="AN57" s="69"/>
      <c r="AO57" s="69"/>
      <c r="AP57" s="69"/>
      <c r="AQ57" s="69"/>
      <c r="AR57" s="69"/>
      <c r="AS57" s="69"/>
      <c r="AT57" s="69"/>
      <c r="AU57" s="69"/>
      <c r="AV57" s="69"/>
      <c r="AW57" s="69"/>
      <c r="AX57" s="69"/>
      <c r="AY57" s="69"/>
      <c r="AZ57" s="69"/>
    </row>
    <row r="58" spans="1:52" x14ac:dyDescent="0.2">
      <c r="A58" s="58" t="s">
        <v>106</v>
      </c>
      <c r="B58" s="77"/>
      <c r="C58" s="78"/>
      <c r="D58" s="79">
        <v>0.32</v>
      </c>
      <c r="E58" s="78"/>
      <c r="F58" s="86">
        <v>0.32</v>
      </c>
      <c r="G58" s="69"/>
      <c r="H58" s="69"/>
      <c r="I58" s="69"/>
      <c r="J58" s="69"/>
      <c r="K58" s="69"/>
      <c r="L58" s="69"/>
      <c r="M58" s="69"/>
      <c r="N58" s="69"/>
      <c r="O58" s="69"/>
      <c r="P58" s="69"/>
      <c r="Q58" s="69"/>
      <c r="R58" s="69"/>
      <c r="S58" s="69"/>
      <c r="T58" s="69"/>
      <c r="U58" s="69"/>
      <c r="V58" s="69"/>
      <c r="W58" s="69"/>
      <c r="X58" s="69"/>
      <c r="Y58" s="69"/>
      <c r="Z58" s="69"/>
      <c r="AA58" s="69"/>
      <c r="AB58" s="69"/>
      <c r="AC58" s="69"/>
      <c r="AD58" s="69"/>
      <c r="AE58" s="69"/>
      <c r="AF58" s="69"/>
      <c r="AG58" s="69"/>
      <c r="AH58" s="69"/>
      <c r="AI58" s="69"/>
      <c r="AJ58" s="69"/>
      <c r="AK58" s="69"/>
      <c r="AL58" s="69"/>
      <c r="AM58" s="69"/>
      <c r="AN58" s="69"/>
      <c r="AO58" s="69"/>
      <c r="AP58" s="69"/>
      <c r="AQ58" s="69"/>
      <c r="AR58" s="69"/>
      <c r="AS58" s="69"/>
      <c r="AT58" s="69"/>
      <c r="AU58" s="69"/>
      <c r="AV58" s="69"/>
      <c r="AW58" s="69"/>
      <c r="AX58" s="69"/>
      <c r="AY58" s="69"/>
      <c r="AZ58" s="69"/>
    </row>
    <row r="59" spans="1:52" x14ac:dyDescent="0.2">
      <c r="A59" s="59" t="s">
        <v>139</v>
      </c>
      <c r="B59" s="82">
        <v>18</v>
      </c>
      <c r="C59" s="83">
        <v>2.1989999999999998</v>
      </c>
      <c r="D59" s="83">
        <v>40</v>
      </c>
      <c r="E59" s="83">
        <v>1</v>
      </c>
      <c r="F59" s="84">
        <v>40</v>
      </c>
      <c r="G59" s="69"/>
      <c r="H59" s="69"/>
      <c r="I59" s="69"/>
      <c r="J59" s="69"/>
      <c r="K59" s="69"/>
      <c r="L59" s="69"/>
      <c r="M59" s="69"/>
      <c r="N59" s="69"/>
      <c r="O59" s="69"/>
      <c r="P59" s="69"/>
      <c r="Q59" s="69"/>
      <c r="R59" s="69"/>
      <c r="S59" s="69"/>
      <c r="T59" s="69"/>
      <c r="U59" s="69"/>
      <c r="V59" s="69"/>
      <c r="W59" s="69"/>
      <c r="X59" s="69"/>
      <c r="Y59" s="69"/>
      <c r="Z59" s="69"/>
      <c r="AA59" s="69"/>
      <c r="AB59" s="69"/>
      <c r="AC59" s="69"/>
      <c r="AD59" s="69"/>
      <c r="AE59" s="69"/>
      <c r="AF59" s="69"/>
      <c r="AG59" s="69"/>
      <c r="AH59" s="69"/>
      <c r="AI59" s="69"/>
      <c r="AJ59" s="69"/>
      <c r="AK59" s="69"/>
      <c r="AL59" s="69"/>
      <c r="AM59" s="69"/>
      <c r="AN59" s="69"/>
      <c r="AO59" s="69"/>
      <c r="AP59" s="69"/>
      <c r="AQ59" s="69"/>
      <c r="AR59" s="69"/>
      <c r="AS59" s="69"/>
      <c r="AT59" s="69"/>
      <c r="AU59" s="69"/>
      <c r="AV59" s="69"/>
      <c r="AW59" s="69"/>
      <c r="AX59" s="69"/>
      <c r="AY59" s="69"/>
      <c r="AZ59" s="69"/>
    </row>
    <row r="60" spans="1:52" x14ac:dyDescent="0.2">
      <c r="A60" s="69"/>
      <c r="B60" s="69"/>
      <c r="C60" s="69"/>
      <c r="D60" s="69"/>
      <c r="E60" s="69"/>
      <c r="F60" s="69"/>
      <c r="G60" s="69"/>
      <c r="H60" s="69"/>
      <c r="I60" s="69"/>
      <c r="J60" s="69"/>
      <c r="K60" s="69"/>
      <c r="L60" s="69"/>
      <c r="M60" s="69"/>
      <c r="N60" s="69"/>
      <c r="O60" s="69"/>
      <c r="P60" s="69"/>
      <c r="Q60" s="69"/>
      <c r="R60" s="69"/>
      <c r="S60" s="69"/>
      <c r="T60" s="69"/>
      <c r="U60" s="69"/>
      <c r="V60" s="69"/>
      <c r="W60" s="69"/>
      <c r="X60" s="69"/>
      <c r="Y60" s="69"/>
      <c r="Z60" s="69"/>
      <c r="AA60" s="69"/>
      <c r="AB60" s="69"/>
      <c r="AC60" s="69"/>
      <c r="AD60" s="69"/>
      <c r="AE60" s="69"/>
      <c r="AF60" s="69"/>
      <c r="AG60" s="69"/>
      <c r="AH60" s="69"/>
      <c r="AI60" s="69"/>
      <c r="AJ60" s="69"/>
      <c r="AK60" s="69"/>
      <c r="AL60" s="69"/>
      <c r="AM60" s="69"/>
      <c r="AN60" s="69"/>
    </row>
    <row r="61" spans="1:52" x14ac:dyDescent="0.2">
      <c r="A61" s="69"/>
      <c r="B61" s="69"/>
      <c r="C61" s="69"/>
      <c r="D61" s="69"/>
      <c r="E61" s="69"/>
      <c r="F61" s="69"/>
      <c r="G61" s="69"/>
      <c r="H61" s="69"/>
      <c r="I61" s="69"/>
      <c r="J61" s="69"/>
      <c r="K61" s="69"/>
      <c r="L61" s="69"/>
      <c r="M61" s="69"/>
      <c r="N61" s="69"/>
      <c r="O61" s="69"/>
      <c r="P61" s="69"/>
      <c r="Q61" s="69"/>
      <c r="R61" s="69"/>
      <c r="S61" s="69"/>
      <c r="T61" s="69"/>
      <c r="U61" s="69"/>
      <c r="V61" s="69"/>
      <c r="W61" s="69"/>
      <c r="X61" s="69"/>
      <c r="Y61" s="69"/>
      <c r="Z61" s="69"/>
      <c r="AA61" s="69"/>
      <c r="AB61" s="69"/>
      <c r="AC61" s="69"/>
      <c r="AD61" s="69"/>
      <c r="AE61" s="69"/>
      <c r="AF61" s="69"/>
      <c r="AG61" s="69"/>
      <c r="AH61" s="69"/>
      <c r="AI61" s="69"/>
      <c r="AJ61" s="69"/>
      <c r="AK61" s="69"/>
      <c r="AL61" s="69"/>
      <c r="AM61" s="69"/>
      <c r="AN61" s="69"/>
    </row>
    <row r="62" spans="1:52" x14ac:dyDescent="0.2">
      <c r="A62" s="69"/>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c r="AN62" s="69"/>
    </row>
    <row r="63" spans="1:52" x14ac:dyDescent="0.2">
      <c r="A63" s="69"/>
      <c r="B63" s="69"/>
      <c r="C63" s="69"/>
      <c r="D63" s="69"/>
      <c r="E63" s="69"/>
      <c r="F63" s="69"/>
      <c r="G63" s="69"/>
      <c r="H63" s="69"/>
      <c r="I63" s="69"/>
      <c r="J63" s="69"/>
      <c r="K63" s="69"/>
      <c r="L63" s="69"/>
      <c r="M63" s="69"/>
      <c r="N63" s="69"/>
      <c r="O63" s="69"/>
      <c r="P63" s="69"/>
      <c r="Q63" s="69"/>
      <c r="R63" s="69"/>
      <c r="S63" s="69"/>
      <c r="T63" s="69"/>
      <c r="U63" s="69"/>
      <c r="V63" s="69"/>
      <c r="W63" s="69"/>
      <c r="X63" s="69"/>
      <c r="Y63" s="69"/>
      <c r="Z63" s="69"/>
      <c r="AA63" s="69"/>
      <c r="AB63" s="69"/>
      <c r="AC63" s="69"/>
      <c r="AD63" s="69"/>
      <c r="AE63" s="69"/>
      <c r="AF63" s="69"/>
      <c r="AG63" s="69"/>
      <c r="AH63" s="69"/>
      <c r="AI63" s="69"/>
      <c r="AJ63" s="69"/>
      <c r="AK63" s="69"/>
      <c r="AL63" s="69"/>
      <c r="AM63" s="69"/>
      <c r="AN63" s="69"/>
    </row>
    <row r="64" spans="1:52" x14ac:dyDescent="0.2">
      <c r="A64" s="69"/>
      <c r="B64" s="69"/>
      <c r="C64" s="69"/>
      <c r="D64" s="69"/>
      <c r="E64" s="69"/>
      <c r="F64" s="69"/>
      <c r="G64" s="69"/>
      <c r="H64" s="69"/>
      <c r="I64" s="69"/>
      <c r="J64" s="69"/>
      <c r="K64" s="69"/>
      <c r="L64" s="69"/>
      <c r="M64" s="69"/>
      <c r="N64" s="69"/>
      <c r="O64" s="69"/>
      <c r="P64" s="69"/>
      <c r="Q64" s="69"/>
      <c r="R64" s="69"/>
      <c r="S64" s="69"/>
      <c r="T64" s="69"/>
      <c r="U64" s="69"/>
      <c r="V64" s="69"/>
      <c r="W64" s="69"/>
      <c r="X64" s="69"/>
      <c r="Y64" s="69"/>
      <c r="Z64" s="69"/>
      <c r="AA64" s="69"/>
      <c r="AB64" s="69"/>
      <c r="AC64" s="69"/>
      <c r="AD64" s="69"/>
      <c r="AE64" s="69"/>
      <c r="AF64" s="69"/>
      <c r="AG64" s="69"/>
      <c r="AH64" s="69"/>
      <c r="AI64" s="69"/>
      <c r="AJ64" s="69"/>
      <c r="AK64" s="69"/>
      <c r="AL64" s="69"/>
      <c r="AM64" s="69"/>
      <c r="AN64" s="69"/>
    </row>
    <row r="65" spans="1:40" x14ac:dyDescent="0.2">
      <c r="A65" s="69"/>
      <c r="B65" s="69"/>
      <c r="C65" s="69"/>
      <c r="D65" s="69"/>
      <c r="E65" s="69"/>
      <c r="F65" s="69"/>
      <c r="G65" s="69"/>
      <c r="H65" s="69"/>
      <c r="I65" s="69"/>
      <c r="J65" s="69"/>
      <c r="K65" s="69"/>
      <c r="L65" s="69"/>
      <c r="M65" s="69"/>
      <c r="N65" s="69"/>
      <c r="O65" s="69"/>
      <c r="P65" s="69"/>
      <c r="Q65" s="69"/>
      <c r="R65" s="69"/>
      <c r="S65" s="69"/>
      <c r="T65" s="69"/>
      <c r="U65" s="69"/>
      <c r="V65" s="69"/>
      <c r="W65" s="69"/>
      <c r="X65" s="69"/>
      <c r="Y65" s="69"/>
      <c r="Z65" s="69"/>
      <c r="AA65" s="69"/>
      <c r="AB65" s="69"/>
      <c r="AC65" s="69"/>
      <c r="AD65" s="69"/>
      <c r="AE65" s="69"/>
      <c r="AF65" s="69"/>
      <c r="AG65" s="69"/>
      <c r="AH65" s="69"/>
      <c r="AI65" s="69"/>
      <c r="AJ65" s="69"/>
      <c r="AK65" s="69"/>
      <c r="AL65" s="69"/>
      <c r="AM65" s="69"/>
      <c r="AN65" s="69"/>
    </row>
    <row r="66" spans="1:40" x14ac:dyDescent="0.2">
      <c r="A66" s="69"/>
      <c r="B66" s="69"/>
      <c r="C66" s="69"/>
      <c r="D66" s="69"/>
      <c r="E66" s="69"/>
      <c r="F66" s="69"/>
      <c r="G66" s="69"/>
      <c r="H66" s="69"/>
      <c r="I66" s="69"/>
      <c r="J66" s="69"/>
      <c r="K66" s="69"/>
      <c r="L66" s="69"/>
      <c r="M66" s="69"/>
      <c r="N66" s="69"/>
      <c r="O66" s="69"/>
      <c r="P66" s="69"/>
      <c r="Q66" s="69"/>
      <c r="R66" s="69"/>
      <c r="S66" s="69"/>
      <c r="T66" s="69"/>
      <c r="U66" s="69"/>
      <c r="V66" s="69"/>
      <c r="W66" s="69"/>
      <c r="X66" s="69"/>
      <c r="Y66" s="69"/>
      <c r="Z66" s="69"/>
      <c r="AA66" s="69"/>
      <c r="AB66" s="69"/>
      <c r="AC66" s="69"/>
      <c r="AD66" s="69"/>
      <c r="AE66" s="69"/>
      <c r="AF66" s="69"/>
      <c r="AG66" s="69"/>
      <c r="AH66" s="69"/>
      <c r="AI66" s="69"/>
      <c r="AJ66" s="69"/>
      <c r="AK66" s="69"/>
      <c r="AL66" s="69"/>
      <c r="AM66" s="69"/>
      <c r="AN66" s="69"/>
    </row>
    <row r="67" spans="1:40" x14ac:dyDescent="0.2">
      <c r="A67" s="69"/>
      <c r="B67" s="69"/>
      <c r="C67" s="69"/>
      <c r="D67" s="69"/>
      <c r="E67" s="69"/>
      <c r="F67" s="69"/>
      <c r="G67" s="69"/>
      <c r="H67" s="69"/>
      <c r="I67" s="69"/>
      <c r="J67" s="69"/>
      <c r="K67" s="69"/>
      <c r="L67" s="69"/>
      <c r="M67" s="69"/>
      <c r="N67" s="69"/>
      <c r="O67" s="69"/>
      <c r="P67" s="69"/>
      <c r="Q67" s="69"/>
      <c r="R67" s="69"/>
      <c r="S67" s="69"/>
      <c r="T67" s="69"/>
      <c r="U67" s="69"/>
      <c r="V67" s="69"/>
      <c r="W67" s="69"/>
      <c r="X67" s="69"/>
      <c r="Y67" s="69"/>
      <c r="Z67" s="69"/>
      <c r="AA67" s="69"/>
      <c r="AB67" s="69"/>
      <c r="AC67" s="69"/>
      <c r="AD67" s="69"/>
      <c r="AE67" s="69"/>
      <c r="AF67" s="69"/>
      <c r="AG67" s="69"/>
      <c r="AH67" s="69"/>
      <c r="AI67" s="69"/>
      <c r="AJ67" s="69"/>
      <c r="AK67" s="69"/>
      <c r="AL67" s="69"/>
      <c r="AM67" s="69"/>
      <c r="AN67" s="69"/>
    </row>
    <row r="68" spans="1:40" x14ac:dyDescent="0.2">
      <c r="A68" s="69"/>
      <c r="B68" s="69"/>
      <c r="C68" s="69"/>
      <c r="D68" s="69"/>
      <c r="E68" s="69"/>
      <c r="F68" s="69"/>
      <c r="G68" s="69"/>
      <c r="H68" s="69"/>
      <c r="I68" s="69"/>
      <c r="J68" s="69"/>
      <c r="K68" s="69"/>
      <c r="L68" s="69"/>
      <c r="M68" s="69"/>
      <c r="N68" s="69"/>
      <c r="O68" s="69"/>
      <c r="P68" s="69"/>
      <c r="Q68" s="69"/>
      <c r="R68" s="69"/>
      <c r="S68" s="69"/>
      <c r="T68" s="69"/>
      <c r="U68" s="69"/>
      <c r="V68" s="69"/>
      <c r="W68" s="69"/>
      <c r="X68" s="69"/>
      <c r="Y68" s="69"/>
      <c r="Z68" s="69"/>
      <c r="AA68" s="69"/>
      <c r="AB68" s="69"/>
      <c r="AC68" s="69"/>
      <c r="AD68" s="69"/>
      <c r="AE68" s="69"/>
      <c r="AF68" s="69"/>
      <c r="AG68" s="69"/>
      <c r="AH68" s="69"/>
      <c r="AI68" s="69"/>
      <c r="AJ68" s="69"/>
      <c r="AK68" s="69"/>
      <c r="AL68" s="69"/>
      <c r="AM68" s="69"/>
      <c r="AN68" s="69"/>
    </row>
    <row r="69" spans="1:40" x14ac:dyDescent="0.2">
      <c r="A69" s="69"/>
      <c r="B69" s="69"/>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c r="AG69" s="69"/>
      <c r="AH69" s="69"/>
      <c r="AI69" s="69"/>
      <c r="AJ69" s="69"/>
      <c r="AK69" s="69"/>
      <c r="AL69" s="69"/>
      <c r="AM69" s="69"/>
      <c r="AN69" s="69"/>
    </row>
    <row r="70" spans="1:40" x14ac:dyDescent="0.2">
      <c r="A70" s="69"/>
      <c r="B70" s="69"/>
      <c r="C70" s="69"/>
      <c r="D70" s="69"/>
      <c r="E70" s="69"/>
      <c r="F70" s="69"/>
      <c r="G70" s="69"/>
      <c r="H70" s="69"/>
      <c r="I70" s="69"/>
      <c r="J70" s="69"/>
      <c r="K70" s="69"/>
      <c r="L70" s="69"/>
      <c r="M70" s="69"/>
      <c r="N70" s="69"/>
      <c r="O70" s="69"/>
      <c r="P70" s="69"/>
      <c r="Q70" s="69"/>
      <c r="R70" s="69"/>
      <c r="S70" s="69"/>
      <c r="T70" s="69"/>
      <c r="U70" s="69"/>
      <c r="V70" s="69"/>
      <c r="W70" s="69"/>
      <c r="X70" s="69"/>
      <c r="Y70" s="69"/>
      <c r="Z70" s="69"/>
      <c r="AA70" s="69"/>
      <c r="AB70" s="69"/>
      <c r="AC70" s="69"/>
      <c r="AD70" s="69"/>
      <c r="AE70" s="69"/>
      <c r="AF70" s="69"/>
      <c r="AG70" s="69"/>
      <c r="AH70" s="69"/>
      <c r="AI70" s="69"/>
      <c r="AJ70" s="69"/>
      <c r="AK70" s="69"/>
      <c r="AL70" s="69"/>
      <c r="AM70" s="69"/>
      <c r="AN70" s="69"/>
    </row>
    <row r="71" spans="1:40" x14ac:dyDescent="0.2">
      <c r="A71" s="69"/>
      <c r="B71" s="69"/>
      <c r="C71" s="69"/>
      <c r="D71" s="69"/>
      <c r="E71" s="69"/>
      <c r="F71" s="69"/>
      <c r="G71" s="69"/>
      <c r="H71" s="69"/>
      <c r="I71" s="69"/>
      <c r="J71" s="69"/>
      <c r="K71" s="69"/>
      <c r="L71" s="69"/>
      <c r="M71" s="69"/>
      <c r="N71" s="69"/>
      <c r="O71" s="69"/>
      <c r="P71" s="69"/>
      <c r="Q71" s="69"/>
      <c r="R71" s="69"/>
      <c r="S71" s="69"/>
      <c r="T71" s="69"/>
      <c r="U71" s="69"/>
      <c r="V71" s="69"/>
      <c r="W71" s="69"/>
      <c r="X71" s="69"/>
      <c r="Y71" s="69"/>
      <c r="Z71" s="69"/>
      <c r="AA71" s="69"/>
      <c r="AB71" s="69"/>
      <c r="AC71" s="69"/>
      <c r="AD71" s="69"/>
      <c r="AE71" s="69"/>
      <c r="AF71" s="69"/>
      <c r="AG71" s="69"/>
      <c r="AH71" s="69"/>
      <c r="AI71" s="69"/>
      <c r="AJ71" s="69"/>
      <c r="AK71" s="69"/>
      <c r="AL71" s="69"/>
      <c r="AM71" s="69"/>
      <c r="AN71" s="69"/>
    </row>
    <row r="72" spans="1:40" x14ac:dyDescent="0.2">
      <c r="A72" s="69"/>
      <c r="B72" s="69"/>
      <c r="C72" s="69"/>
      <c r="D72" s="69"/>
      <c r="E72" s="69"/>
      <c r="F72" s="69"/>
      <c r="G72" s="69"/>
      <c r="H72" s="69"/>
      <c r="I72" s="69"/>
      <c r="J72" s="69"/>
      <c r="K72" s="69"/>
      <c r="L72" s="69"/>
      <c r="M72" s="69"/>
      <c r="N72" s="69"/>
      <c r="O72" s="69"/>
      <c r="P72" s="69"/>
      <c r="Q72" s="69"/>
      <c r="R72" s="69"/>
      <c r="S72" s="69"/>
      <c r="T72" s="69"/>
      <c r="U72" s="69"/>
      <c r="V72" s="69"/>
      <c r="W72" s="69"/>
      <c r="X72" s="69"/>
      <c r="Y72" s="69"/>
      <c r="Z72" s="69"/>
      <c r="AA72" s="69"/>
      <c r="AB72" s="69"/>
      <c r="AC72" s="69"/>
      <c r="AD72" s="69"/>
      <c r="AE72" s="69"/>
      <c r="AF72" s="69"/>
      <c r="AG72" s="69"/>
      <c r="AH72" s="69"/>
      <c r="AI72" s="69"/>
      <c r="AJ72" s="69"/>
      <c r="AK72" s="69"/>
      <c r="AL72" s="69"/>
      <c r="AM72" s="69"/>
      <c r="AN72" s="69"/>
    </row>
    <row r="73" spans="1:40" x14ac:dyDescent="0.2">
      <c r="A73" s="69"/>
      <c r="B73" s="69"/>
      <c r="C73" s="69"/>
      <c r="D73" s="69"/>
      <c r="E73" s="69"/>
      <c r="F73" s="69"/>
      <c r="G73" s="69"/>
      <c r="H73" s="69"/>
      <c r="I73" s="69"/>
      <c r="J73" s="69"/>
      <c r="K73" s="69"/>
      <c r="L73" s="69"/>
      <c r="M73" s="69"/>
      <c r="N73" s="69"/>
      <c r="O73" s="69"/>
      <c r="P73" s="69"/>
      <c r="Q73" s="69"/>
      <c r="R73" s="69"/>
      <c r="S73" s="69"/>
      <c r="T73" s="69"/>
      <c r="U73" s="69"/>
      <c r="V73" s="69"/>
      <c r="W73" s="69"/>
      <c r="X73" s="69"/>
      <c r="Y73" s="69"/>
      <c r="Z73" s="69"/>
      <c r="AA73" s="69"/>
      <c r="AB73" s="69"/>
      <c r="AC73" s="69"/>
      <c r="AD73" s="69"/>
      <c r="AE73" s="69"/>
      <c r="AF73" s="69"/>
      <c r="AG73" s="69"/>
      <c r="AH73" s="69"/>
      <c r="AI73" s="69"/>
      <c r="AJ73" s="69"/>
      <c r="AK73" s="69"/>
      <c r="AL73" s="69"/>
      <c r="AM73" s="69"/>
      <c r="AN73" s="69"/>
    </row>
    <row r="74" spans="1:40" x14ac:dyDescent="0.2">
      <c r="A74" s="69"/>
      <c r="B74" s="69"/>
      <c r="C74" s="69"/>
      <c r="D74" s="69"/>
      <c r="E74" s="69"/>
      <c r="F74" s="69"/>
      <c r="G74" s="69"/>
      <c r="H74" s="69"/>
      <c r="I74" s="69"/>
      <c r="J74" s="69"/>
      <c r="K74" s="69"/>
      <c r="L74" s="69"/>
      <c r="M74" s="69"/>
      <c r="N74" s="69"/>
      <c r="O74" s="69"/>
      <c r="P74" s="69"/>
      <c r="Q74" s="69"/>
      <c r="R74" s="69"/>
      <c r="S74" s="69"/>
      <c r="T74" s="69"/>
      <c r="U74" s="69"/>
      <c r="V74" s="69"/>
      <c r="W74" s="69"/>
      <c r="X74" s="69"/>
      <c r="Y74" s="69"/>
      <c r="Z74" s="69"/>
      <c r="AA74" s="69"/>
      <c r="AB74" s="69"/>
      <c r="AC74" s="69"/>
      <c r="AD74" s="69"/>
      <c r="AE74" s="69"/>
      <c r="AF74" s="69"/>
      <c r="AG74" s="69"/>
      <c r="AH74" s="69"/>
      <c r="AI74" s="69"/>
      <c r="AJ74" s="69"/>
      <c r="AK74" s="69"/>
      <c r="AL74" s="69"/>
      <c r="AM74" s="69"/>
      <c r="AN74" s="69"/>
    </row>
    <row r="75" spans="1:40" x14ac:dyDescent="0.2">
      <c r="A75" s="69"/>
      <c r="B75" s="69"/>
      <c r="C75" s="69"/>
      <c r="D75" s="69"/>
      <c r="E75" s="69"/>
      <c r="F75" s="69"/>
      <c r="G75" s="69"/>
      <c r="H75" s="69"/>
      <c r="I75" s="69"/>
      <c r="J75" s="69"/>
      <c r="K75" s="69"/>
      <c r="L75" s="69"/>
      <c r="M75" s="69"/>
      <c r="N75" s="69"/>
      <c r="O75" s="69"/>
      <c r="P75" s="69"/>
      <c r="Q75" s="69"/>
      <c r="R75" s="69"/>
      <c r="S75" s="69"/>
      <c r="T75" s="69"/>
      <c r="U75" s="69"/>
      <c r="V75" s="69"/>
      <c r="W75" s="69"/>
      <c r="X75" s="69"/>
      <c r="Y75" s="69"/>
      <c r="Z75" s="69"/>
      <c r="AA75" s="69"/>
      <c r="AB75" s="69"/>
      <c r="AC75" s="69"/>
      <c r="AD75" s="69"/>
      <c r="AE75" s="69"/>
      <c r="AF75" s="69"/>
      <c r="AG75" s="69"/>
      <c r="AH75" s="69"/>
      <c r="AI75" s="69"/>
      <c r="AJ75" s="69"/>
      <c r="AK75" s="69"/>
      <c r="AL75" s="69"/>
      <c r="AM75" s="69"/>
      <c r="AN75" s="69"/>
    </row>
    <row r="76" spans="1:40" x14ac:dyDescent="0.2">
      <c r="A76" s="69"/>
      <c r="B76" s="69"/>
      <c r="C76" s="69"/>
      <c r="D76" s="69"/>
      <c r="E76" s="69"/>
      <c r="F76" s="69"/>
      <c r="G76" s="69"/>
      <c r="H76" s="69"/>
      <c r="I76" s="69"/>
      <c r="J76" s="69"/>
      <c r="K76" s="69"/>
      <c r="L76" s="69"/>
      <c r="M76" s="69"/>
      <c r="N76" s="69"/>
      <c r="O76" s="69"/>
      <c r="P76" s="69"/>
      <c r="Q76" s="69"/>
      <c r="R76" s="69"/>
      <c r="S76" s="69"/>
      <c r="T76" s="69"/>
      <c r="U76" s="69"/>
      <c r="V76" s="69"/>
      <c r="W76" s="69"/>
      <c r="X76" s="69"/>
      <c r="Y76" s="69"/>
      <c r="Z76" s="69"/>
      <c r="AA76" s="69"/>
      <c r="AB76" s="69"/>
      <c r="AC76" s="69"/>
      <c r="AD76" s="69"/>
      <c r="AE76" s="69"/>
      <c r="AF76" s="69"/>
      <c r="AG76" s="69"/>
      <c r="AH76" s="69"/>
      <c r="AI76" s="69"/>
      <c r="AJ76" s="69"/>
      <c r="AK76" s="69"/>
      <c r="AL76" s="69"/>
      <c r="AM76" s="69"/>
      <c r="AN76" s="69"/>
    </row>
    <row r="77" spans="1:40" x14ac:dyDescent="0.2">
      <c r="A77" s="69"/>
      <c r="B77" s="69"/>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c r="AG77" s="69"/>
      <c r="AH77" s="69"/>
      <c r="AI77" s="69"/>
      <c r="AJ77" s="69"/>
      <c r="AK77" s="69"/>
      <c r="AL77" s="69"/>
      <c r="AM77" s="69"/>
      <c r="AN77" s="69"/>
    </row>
    <row r="78" spans="1:40" x14ac:dyDescent="0.2">
      <c r="A78" s="69"/>
      <c r="B78" s="69"/>
      <c r="C78" s="69"/>
      <c r="D78" s="69"/>
      <c r="E78" s="69"/>
      <c r="F78" s="69"/>
      <c r="G78" s="69"/>
      <c r="H78" s="69"/>
      <c r="I78" s="69"/>
      <c r="J78" s="69"/>
      <c r="K78" s="69"/>
      <c r="L78" s="69"/>
      <c r="M78" s="69"/>
      <c r="N78" s="69"/>
      <c r="O78" s="69"/>
      <c r="P78" s="69"/>
      <c r="Q78" s="69"/>
      <c r="R78" s="69"/>
      <c r="S78" s="69"/>
      <c r="T78" s="69"/>
      <c r="U78" s="69"/>
      <c r="V78" s="69"/>
      <c r="W78" s="69"/>
      <c r="X78" s="69"/>
      <c r="Y78" s="69"/>
      <c r="Z78" s="69"/>
      <c r="AA78" s="69"/>
      <c r="AB78" s="69"/>
      <c r="AC78" s="69"/>
      <c r="AD78" s="69"/>
      <c r="AE78" s="69"/>
      <c r="AF78" s="69"/>
      <c r="AG78" s="69"/>
      <c r="AH78" s="69"/>
      <c r="AI78" s="69"/>
      <c r="AJ78" s="69"/>
      <c r="AK78" s="69"/>
      <c r="AL78" s="69"/>
      <c r="AM78" s="69"/>
      <c r="AN78" s="69"/>
    </row>
    <row r="79" spans="1:40" x14ac:dyDescent="0.2">
      <c r="A79" s="69"/>
      <c r="B79" s="69"/>
      <c r="C79" s="69"/>
      <c r="D79" s="69"/>
      <c r="E79" s="69"/>
      <c r="F79" s="69"/>
      <c r="G79" s="69"/>
      <c r="H79" s="69"/>
      <c r="I79" s="69"/>
      <c r="J79" s="69"/>
      <c r="K79" s="69"/>
      <c r="L79" s="69"/>
      <c r="M79" s="69"/>
      <c r="N79" s="69"/>
      <c r="O79" s="69"/>
      <c r="P79" s="69"/>
      <c r="Q79" s="69"/>
      <c r="R79" s="69"/>
      <c r="S79" s="69"/>
      <c r="T79" s="69"/>
      <c r="U79" s="69"/>
      <c r="V79" s="69"/>
      <c r="W79" s="69"/>
      <c r="X79" s="69"/>
      <c r="Y79" s="69"/>
      <c r="Z79" s="69"/>
      <c r="AA79" s="69"/>
      <c r="AB79" s="69"/>
      <c r="AC79" s="69"/>
      <c r="AD79" s="69"/>
      <c r="AE79" s="69"/>
      <c r="AF79" s="69"/>
      <c r="AG79" s="69"/>
      <c r="AH79" s="69"/>
      <c r="AI79" s="69"/>
      <c r="AJ79" s="69"/>
      <c r="AK79" s="69"/>
      <c r="AL79" s="69"/>
      <c r="AM79" s="69"/>
      <c r="AN79" s="69"/>
    </row>
    <row r="80" spans="1:40" x14ac:dyDescent="0.2">
      <c r="A80" s="69"/>
      <c r="B80" s="69"/>
      <c r="C80" s="69"/>
      <c r="D80" s="69"/>
      <c r="E80" s="69"/>
      <c r="F80" s="69"/>
      <c r="G80" s="69"/>
      <c r="H80" s="69"/>
      <c r="I80" s="69"/>
      <c r="J80" s="69"/>
      <c r="K80" s="69"/>
      <c r="L80" s="69"/>
      <c r="M80" s="69"/>
      <c r="N80" s="69"/>
      <c r="O80" s="69"/>
      <c r="P80" s="69"/>
      <c r="Q80" s="69"/>
      <c r="R80" s="69"/>
      <c r="S80" s="69"/>
      <c r="T80" s="69"/>
      <c r="U80" s="69"/>
      <c r="V80" s="69"/>
      <c r="W80" s="69"/>
      <c r="X80" s="69"/>
      <c r="Y80" s="69"/>
      <c r="Z80" s="69"/>
      <c r="AA80" s="69"/>
      <c r="AB80" s="69"/>
      <c r="AC80" s="69"/>
      <c r="AD80" s="69"/>
      <c r="AE80" s="69"/>
      <c r="AF80" s="69"/>
      <c r="AG80" s="69"/>
      <c r="AH80" s="69"/>
      <c r="AI80" s="69"/>
      <c r="AJ80" s="69"/>
      <c r="AK80" s="69"/>
      <c r="AL80" s="69"/>
      <c r="AM80" s="69"/>
      <c r="AN80" s="69"/>
    </row>
    <row r="81" spans="1:40" x14ac:dyDescent="0.2">
      <c r="A81" s="69"/>
      <c r="B81" s="69"/>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c r="AN81" s="69"/>
    </row>
    <row r="82" spans="1:40" x14ac:dyDescent="0.2">
      <c r="A82" s="69"/>
      <c r="B82" s="69"/>
      <c r="C82" s="69"/>
      <c r="D82" s="69"/>
      <c r="E82" s="69"/>
      <c r="F82" s="69"/>
      <c r="G82" s="69"/>
      <c r="H82" s="69"/>
      <c r="I82" s="69"/>
      <c r="J82" s="69"/>
      <c r="K82" s="69"/>
      <c r="L82" s="69"/>
      <c r="M82" s="69"/>
      <c r="N82" s="69"/>
      <c r="O82" s="69"/>
      <c r="P82" s="69"/>
      <c r="Q82" s="69"/>
      <c r="R82" s="69"/>
      <c r="S82" s="69"/>
      <c r="T82" s="69"/>
      <c r="U82" s="69"/>
      <c r="V82" s="69"/>
      <c r="W82" s="69"/>
      <c r="X82" s="69"/>
      <c r="Y82" s="69"/>
      <c r="Z82" s="69"/>
      <c r="AA82" s="69"/>
      <c r="AB82" s="69"/>
      <c r="AC82" s="69"/>
      <c r="AD82" s="69"/>
      <c r="AE82" s="69"/>
      <c r="AF82" s="69"/>
      <c r="AG82" s="69"/>
      <c r="AH82" s="69"/>
      <c r="AI82" s="69"/>
      <c r="AJ82" s="69"/>
      <c r="AK82" s="69"/>
      <c r="AL82" s="69"/>
      <c r="AM82" s="69"/>
      <c r="AN82" s="69"/>
    </row>
    <row r="83" spans="1:40" x14ac:dyDescent="0.2">
      <c r="A83" s="69"/>
      <c r="B83" s="69"/>
      <c r="C83" s="69"/>
      <c r="D83" s="69"/>
      <c r="E83" s="69"/>
      <c r="F83" s="69"/>
      <c r="G83" s="69"/>
      <c r="H83" s="69"/>
      <c r="I83" s="69"/>
      <c r="J83" s="69"/>
      <c r="K83" s="69"/>
      <c r="L83" s="69"/>
      <c r="M83" s="69"/>
      <c r="N83" s="69"/>
      <c r="O83" s="69"/>
      <c r="P83" s="69"/>
      <c r="Q83" s="69"/>
      <c r="R83" s="69"/>
      <c r="S83" s="69"/>
      <c r="T83" s="69"/>
      <c r="U83" s="69"/>
      <c r="V83" s="69"/>
      <c r="W83" s="69"/>
      <c r="X83" s="69"/>
      <c r="Y83" s="69"/>
      <c r="Z83" s="69"/>
      <c r="AA83" s="69"/>
      <c r="AB83" s="69"/>
      <c r="AC83" s="69"/>
      <c r="AD83" s="69"/>
      <c r="AE83" s="69"/>
      <c r="AF83" s="69"/>
      <c r="AG83" s="69"/>
      <c r="AH83" s="69"/>
      <c r="AI83" s="69"/>
      <c r="AJ83" s="69"/>
      <c r="AK83" s="69"/>
      <c r="AL83" s="69"/>
      <c r="AM83" s="69"/>
      <c r="AN83" s="69"/>
    </row>
    <row r="84" spans="1:40" x14ac:dyDescent="0.2">
      <c r="A84" s="69"/>
      <c r="B84" s="69"/>
      <c r="C84" s="69"/>
      <c r="D84" s="69"/>
      <c r="E84" s="69"/>
      <c r="F84" s="69"/>
      <c r="G84" s="69"/>
      <c r="H84" s="69"/>
      <c r="I84" s="69"/>
      <c r="J84" s="69"/>
      <c r="K84" s="69"/>
      <c r="L84" s="69"/>
      <c r="M84" s="69"/>
      <c r="N84" s="69"/>
      <c r="O84" s="69"/>
      <c r="P84" s="69"/>
      <c r="Q84" s="69"/>
      <c r="R84" s="69"/>
      <c r="S84" s="69"/>
      <c r="T84" s="69"/>
      <c r="U84" s="69"/>
      <c r="V84" s="69"/>
      <c r="W84" s="69"/>
      <c r="X84" s="69"/>
      <c r="Y84" s="69"/>
      <c r="Z84" s="69"/>
      <c r="AA84" s="69"/>
      <c r="AB84" s="69"/>
      <c r="AC84" s="69"/>
      <c r="AD84" s="69"/>
      <c r="AE84" s="69"/>
      <c r="AF84" s="69"/>
      <c r="AG84" s="69"/>
      <c r="AH84" s="69"/>
      <c r="AI84" s="69"/>
      <c r="AJ84" s="69"/>
      <c r="AK84" s="69"/>
      <c r="AL84" s="69"/>
      <c r="AM84" s="69"/>
      <c r="AN84" s="69"/>
    </row>
    <row r="85" spans="1:40" x14ac:dyDescent="0.2">
      <c r="A85" s="69"/>
      <c r="B85" s="69"/>
      <c r="C85" s="69"/>
      <c r="D85" s="69"/>
      <c r="E85" s="69"/>
      <c r="F85" s="69"/>
      <c r="G85" s="69"/>
      <c r="H85" s="69"/>
      <c r="I85" s="69"/>
      <c r="J85" s="69"/>
      <c r="K85" s="69"/>
      <c r="L85" s="69"/>
      <c r="M85" s="69"/>
      <c r="N85" s="69"/>
      <c r="O85" s="69"/>
      <c r="P85" s="69"/>
      <c r="Q85" s="69"/>
      <c r="R85" s="69"/>
      <c r="S85" s="69"/>
      <c r="T85" s="69"/>
      <c r="U85" s="69"/>
      <c r="V85" s="69"/>
      <c r="W85" s="69"/>
      <c r="X85" s="69"/>
      <c r="Y85" s="69"/>
      <c r="Z85" s="69"/>
      <c r="AA85" s="69"/>
      <c r="AB85" s="69"/>
      <c r="AC85" s="69"/>
      <c r="AD85" s="69"/>
      <c r="AE85" s="69"/>
      <c r="AF85" s="69"/>
      <c r="AG85" s="69"/>
      <c r="AH85" s="69"/>
      <c r="AI85" s="69"/>
      <c r="AJ85" s="69"/>
      <c r="AK85" s="69"/>
      <c r="AL85" s="69"/>
      <c r="AM85" s="69"/>
      <c r="AN85" s="69"/>
    </row>
    <row r="86" spans="1:40" x14ac:dyDescent="0.2">
      <c r="A86" s="69"/>
      <c r="B86" s="69"/>
      <c r="C86" s="69"/>
      <c r="D86" s="69"/>
      <c r="E86" s="69"/>
      <c r="F86" s="69"/>
      <c r="G86" s="69"/>
      <c r="H86" s="69"/>
      <c r="I86" s="69"/>
      <c r="J86" s="69"/>
      <c r="K86" s="69"/>
      <c r="L86" s="69"/>
      <c r="M86" s="69"/>
      <c r="N86" s="69"/>
      <c r="O86" s="69"/>
      <c r="P86" s="69"/>
      <c r="Q86" s="69"/>
      <c r="R86" s="69"/>
      <c r="S86" s="69"/>
      <c r="T86" s="69"/>
      <c r="U86" s="69"/>
      <c r="V86" s="69"/>
      <c r="W86" s="69"/>
      <c r="X86" s="69"/>
      <c r="Y86" s="69"/>
      <c r="Z86" s="69"/>
      <c r="AA86" s="69"/>
      <c r="AB86" s="69"/>
      <c r="AC86" s="69"/>
      <c r="AD86" s="69"/>
      <c r="AE86" s="69"/>
      <c r="AF86" s="69"/>
      <c r="AG86" s="69"/>
      <c r="AH86" s="69"/>
      <c r="AI86" s="69"/>
      <c r="AJ86" s="69"/>
      <c r="AK86" s="69"/>
      <c r="AL86" s="69"/>
      <c r="AM86" s="69"/>
      <c r="AN86" s="69"/>
    </row>
    <row r="87" spans="1:40" x14ac:dyDescent="0.2">
      <c r="A87" s="69"/>
      <c r="B87" s="69"/>
      <c r="C87" s="69"/>
      <c r="D87" s="69"/>
      <c r="E87" s="69"/>
      <c r="F87" s="69"/>
      <c r="G87" s="69"/>
      <c r="H87" s="69"/>
      <c r="I87" s="69"/>
      <c r="J87" s="69"/>
      <c r="K87" s="69"/>
      <c r="L87" s="69"/>
      <c r="M87" s="69"/>
      <c r="N87" s="69"/>
      <c r="O87" s="69"/>
      <c r="P87" s="69"/>
      <c r="Q87" s="69"/>
      <c r="R87" s="69"/>
      <c r="S87" s="69"/>
      <c r="T87" s="69"/>
      <c r="U87" s="69"/>
      <c r="V87" s="69"/>
      <c r="W87" s="69"/>
      <c r="X87" s="69"/>
      <c r="Y87" s="69"/>
      <c r="Z87" s="69"/>
      <c r="AA87" s="69"/>
      <c r="AB87" s="69"/>
      <c r="AC87" s="69"/>
      <c r="AD87" s="69"/>
      <c r="AE87" s="69"/>
      <c r="AF87" s="69"/>
      <c r="AG87" s="69"/>
      <c r="AH87" s="69"/>
      <c r="AI87" s="69"/>
      <c r="AJ87" s="69"/>
      <c r="AK87" s="69"/>
      <c r="AL87" s="69"/>
      <c r="AM87" s="69"/>
      <c r="AN87" s="69"/>
    </row>
    <row r="88" spans="1:40" x14ac:dyDescent="0.2">
      <c r="A88" s="69"/>
      <c r="B88" s="69"/>
      <c r="C88" s="69"/>
      <c r="D88" s="69"/>
      <c r="E88" s="69"/>
      <c r="F88" s="69"/>
      <c r="G88" s="69"/>
      <c r="H88" s="69"/>
      <c r="I88" s="69"/>
      <c r="J88" s="69"/>
      <c r="K88" s="69"/>
      <c r="L88" s="69"/>
      <c r="M88" s="69"/>
      <c r="N88" s="69"/>
      <c r="O88" s="69"/>
      <c r="P88" s="69"/>
      <c r="Q88" s="69"/>
      <c r="R88" s="69"/>
      <c r="S88" s="69"/>
      <c r="T88" s="69"/>
      <c r="U88" s="69"/>
      <c r="V88" s="69"/>
      <c r="W88" s="69"/>
      <c r="X88" s="69"/>
      <c r="Y88" s="69"/>
      <c r="Z88" s="69"/>
      <c r="AA88" s="69"/>
      <c r="AB88" s="69"/>
      <c r="AC88" s="69"/>
      <c r="AD88" s="69"/>
      <c r="AE88" s="69"/>
      <c r="AF88" s="69"/>
      <c r="AG88" s="69"/>
      <c r="AH88" s="69"/>
      <c r="AI88" s="69"/>
      <c r="AJ88" s="69"/>
      <c r="AK88" s="69"/>
      <c r="AL88" s="69"/>
      <c r="AM88" s="69"/>
      <c r="AN88" s="69"/>
    </row>
    <row r="89" spans="1:40" x14ac:dyDescent="0.2">
      <c r="A89" s="69"/>
      <c r="B89" s="69"/>
      <c r="C89" s="69"/>
      <c r="D89" s="69"/>
      <c r="E89" s="69"/>
      <c r="F89" s="69"/>
      <c r="G89" s="69"/>
      <c r="H89" s="69"/>
      <c r="I89" s="69"/>
      <c r="J89" s="69"/>
      <c r="K89" s="69"/>
      <c r="L89" s="69"/>
      <c r="M89" s="69"/>
      <c r="N89" s="69"/>
      <c r="O89" s="69"/>
      <c r="P89" s="69"/>
      <c r="Q89" s="69"/>
      <c r="R89" s="69"/>
      <c r="S89" s="69"/>
      <c r="T89" s="69"/>
      <c r="U89" s="69"/>
      <c r="V89" s="69"/>
      <c r="W89" s="69"/>
      <c r="X89" s="69"/>
      <c r="Y89" s="69"/>
      <c r="Z89" s="69"/>
      <c r="AA89" s="69"/>
      <c r="AB89" s="69"/>
      <c r="AC89" s="69"/>
      <c r="AD89" s="69"/>
      <c r="AE89" s="69"/>
      <c r="AF89" s="69"/>
      <c r="AG89" s="69"/>
      <c r="AH89" s="69"/>
      <c r="AI89" s="69"/>
      <c r="AJ89" s="69"/>
      <c r="AK89" s="69"/>
      <c r="AL89" s="69"/>
      <c r="AM89" s="69"/>
      <c r="AN89" s="69"/>
    </row>
    <row r="90" spans="1:40" x14ac:dyDescent="0.2">
      <c r="A90" s="69"/>
      <c r="B90" s="69"/>
      <c r="C90" s="69"/>
      <c r="D90" s="69"/>
      <c r="E90" s="69"/>
      <c r="F90" s="69"/>
      <c r="G90" s="69"/>
      <c r="H90" s="69"/>
      <c r="I90" s="69"/>
      <c r="J90" s="69"/>
      <c r="K90" s="69"/>
      <c r="L90" s="69"/>
      <c r="M90" s="69"/>
      <c r="N90" s="69"/>
      <c r="O90" s="69"/>
      <c r="P90" s="69"/>
      <c r="Q90" s="69"/>
      <c r="R90" s="69"/>
      <c r="S90" s="69"/>
      <c r="T90" s="69"/>
      <c r="U90" s="69"/>
      <c r="V90" s="69"/>
      <c r="W90" s="69"/>
      <c r="X90" s="69"/>
      <c r="Y90" s="69"/>
      <c r="Z90" s="69"/>
      <c r="AA90" s="69"/>
      <c r="AB90" s="69"/>
      <c r="AC90" s="69"/>
      <c r="AD90" s="69"/>
      <c r="AE90" s="69"/>
      <c r="AF90" s="69"/>
      <c r="AG90" s="69"/>
      <c r="AH90" s="69"/>
      <c r="AI90" s="69"/>
      <c r="AJ90" s="69"/>
      <c r="AK90" s="69"/>
      <c r="AL90" s="69"/>
      <c r="AM90" s="69"/>
      <c r="AN90" s="69"/>
    </row>
    <row r="91" spans="1:40" x14ac:dyDescent="0.2">
      <c r="A91" s="69"/>
      <c r="B91" s="69"/>
      <c r="C91" s="69"/>
      <c r="D91" s="69"/>
      <c r="E91" s="69"/>
      <c r="F91" s="69"/>
      <c r="G91" s="69"/>
      <c r="H91" s="69"/>
      <c r="I91" s="69"/>
      <c r="J91" s="69"/>
      <c r="K91" s="69"/>
      <c r="L91" s="69"/>
      <c r="M91" s="69"/>
      <c r="N91" s="69"/>
      <c r="O91" s="69"/>
      <c r="P91" s="69"/>
      <c r="Q91" s="69"/>
      <c r="R91" s="69"/>
      <c r="S91" s="69"/>
      <c r="T91" s="69"/>
      <c r="U91" s="69"/>
      <c r="V91" s="69"/>
      <c r="W91" s="69"/>
      <c r="X91" s="69"/>
      <c r="Y91" s="69"/>
      <c r="Z91" s="69"/>
      <c r="AA91" s="69"/>
      <c r="AB91" s="69"/>
      <c r="AC91" s="69"/>
      <c r="AD91" s="69"/>
      <c r="AE91" s="69"/>
      <c r="AF91" s="69"/>
      <c r="AG91" s="69"/>
      <c r="AH91" s="69"/>
      <c r="AI91" s="69"/>
      <c r="AJ91" s="69"/>
      <c r="AK91" s="69"/>
      <c r="AL91" s="69"/>
      <c r="AM91" s="69"/>
      <c r="AN91" s="69"/>
    </row>
    <row r="92" spans="1:40" x14ac:dyDescent="0.2">
      <c r="A92" s="69"/>
      <c r="B92" s="69"/>
      <c r="C92" s="69"/>
      <c r="D92" s="69"/>
      <c r="E92" s="69"/>
      <c r="F92" s="69"/>
      <c r="G92" s="69"/>
      <c r="H92" s="69"/>
      <c r="I92" s="69"/>
      <c r="J92" s="69"/>
      <c r="K92" s="69"/>
      <c r="L92" s="69"/>
      <c r="M92" s="69"/>
      <c r="N92" s="69"/>
      <c r="O92" s="69"/>
      <c r="P92" s="69"/>
      <c r="Q92" s="69"/>
      <c r="R92" s="69"/>
      <c r="S92" s="69"/>
      <c r="T92" s="69"/>
      <c r="U92" s="69"/>
      <c r="V92" s="69"/>
      <c r="W92" s="69"/>
      <c r="X92" s="69"/>
      <c r="Y92" s="69"/>
      <c r="Z92" s="69"/>
      <c r="AA92" s="69"/>
      <c r="AB92" s="69"/>
      <c r="AC92" s="69"/>
      <c r="AD92" s="69"/>
      <c r="AE92" s="69"/>
      <c r="AF92" s="69"/>
      <c r="AG92" s="69"/>
      <c r="AH92" s="69"/>
      <c r="AI92" s="69"/>
      <c r="AJ92" s="69"/>
      <c r="AK92" s="69"/>
      <c r="AL92" s="69"/>
      <c r="AM92" s="69"/>
      <c r="AN92" s="69"/>
    </row>
    <row r="93" spans="1:40" x14ac:dyDescent="0.2">
      <c r="A93" s="69"/>
      <c r="B93" s="69"/>
      <c r="C93" s="69"/>
      <c r="D93" s="69"/>
      <c r="E93" s="69"/>
      <c r="F93" s="69"/>
      <c r="G93" s="69"/>
      <c r="H93" s="69"/>
      <c r="I93" s="69"/>
      <c r="J93" s="69"/>
      <c r="K93" s="69"/>
      <c r="L93" s="69"/>
      <c r="M93" s="69"/>
      <c r="N93" s="69"/>
      <c r="O93" s="69"/>
      <c r="P93" s="69"/>
      <c r="Q93" s="69"/>
      <c r="R93" s="69"/>
      <c r="S93" s="69"/>
      <c r="T93" s="69"/>
      <c r="U93" s="69"/>
      <c r="V93" s="69"/>
      <c r="W93" s="69"/>
      <c r="X93" s="69"/>
      <c r="Y93" s="69"/>
      <c r="Z93" s="69"/>
      <c r="AA93" s="69"/>
      <c r="AB93" s="69"/>
      <c r="AC93" s="69"/>
      <c r="AD93" s="69"/>
      <c r="AE93" s="69"/>
      <c r="AF93" s="69"/>
      <c r="AG93" s="69"/>
      <c r="AH93" s="69"/>
      <c r="AI93" s="69"/>
      <c r="AJ93" s="69"/>
      <c r="AK93" s="69"/>
      <c r="AL93" s="69"/>
      <c r="AM93" s="69"/>
      <c r="AN93" s="69"/>
    </row>
    <row r="94" spans="1:40" x14ac:dyDescent="0.2">
      <c r="A94" s="69"/>
      <c r="B94" s="69"/>
      <c r="C94" s="69"/>
      <c r="D94" s="69"/>
      <c r="E94" s="69"/>
      <c r="F94" s="69"/>
      <c r="G94" s="69"/>
      <c r="H94" s="69"/>
      <c r="I94" s="69"/>
      <c r="J94" s="69"/>
      <c r="K94" s="69"/>
      <c r="L94" s="69"/>
      <c r="M94" s="69"/>
      <c r="N94" s="69"/>
      <c r="O94" s="69"/>
      <c r="P94" s="69"/>
      <c r="Q94" s="69"/>
      <c r="R94" s="69"/>
      <c r="S94" s="69"/>
      <c r="T94" s="69"/>
      <c r="U94" s="69"/>
      <c r="V94" s="69"/>
      <c r="W94" s="69"/>
      <c r="X94" s="69"/>
      <c r="Y94" s="69"/>
      <c r="Z94" s="69"/>
      <c r="AA94" s="69"/>
      <c r="AB94" s="69"/>
      <c r="AC94" s="69"/>
      <c r="AD94" s="69"/>
      <c r="AE94" s="69"/>
      <c r="AF94" s="69"/>
      <c r="AG94" s="69"/>
      <c r="AH94" s="69"/>
      <c r="AI94" s="69"/>
      <c r="AJ94" s="69"/>
      <c r="AK94" s="69"/>
      <c r="AL94" s="69"/>
      <c r="AM94" s="69"/>
      <c r="AN94" s="69"/>
    </row>
    <row r="95" spans="1:40" x14ac:dyDescent="0.2">
      <c r="A95" s="69"/>
      <c r="B95" s="69"/>
      <c r="C95" s="69"/>
      <c r="D95" s="69"/>
      <c r="E95" s="69"/>
      <c r="F95" s="69"/>
      <c r="G95" s="69"/>
      <c r="H95" s="69"/>
      <c r="I95" s="69"/>
      <c r="J95" s="69"/>
      <c r="K95" s="69"/>
      <c r="L95" s="69"/>
      <c r="M95" s="69"/>
      <c r="N95" s="69"/>
      <c r="O95" s="69"/>
      <c r="P95" s="69"/>
      <c r="Q95" s="69"/>
      <c r="R95" s="69"/>
      <c r="S95" s="69"/>
      <c r="T95" s="69"/>
      <c r="U95" s="69"/>
      <c r="V95" s="69"/>
      <c r="W95" s="69"/>
      <c r="X95" s="69"/>
      <c r="Y95" s="69"/>
      <c r="Z95" s="69"/>
      <c r="AA95" s="69"/>
      <c r="AB95" s="69"/>
      <c r="AC95" s="69"/>
      <c r="AD95" s="69"/>
      <c r="AE95" s="69"/>
      <c r="AF95" s="69"/>
      <c r="AG95" s="69"/>
      <c r="AH95" s="69"/>
      <c r="AI95" s="69"/>
      <c r="AJ95" s="69"/>
      <c r="AK95" s="69"/>
      <c r="AL95" s="69"/>
      <c r="AM95" s="69"/>
      <c r="AN95" s="69"/>
    </row>
    <row r="96" spans="1:40" x14ac:dyDescent="0.2">
      <c r="A96" s="69"/>
      <c r="B96" s="69"/>
      <c r="C96" s="69"/>
      <c r="D96" s="69"/>
      <c r="E96" s="69"/>
      <c r="F96" s="69"/>
      <c r="G96" s="69"/>
      <c r="H96" s="69"/>
      <c r="I96" s="69"/>
      <c r="J96" s="69"/>
      <c r="K96" s="69"/>
      <c r="L96" s="69"/>
      <c r="M96" s="69"/>
      <c r="N96" s="69"/>
      <c r="O96" s="69"/>
      <c r="P96" s="69"/>
      <c r="Q96" s="69"/>
      <c r="R96" s="69"/>
      <c r="S96" s="69"/>
      <c r="T96" s="69"/>
      <c r="U96" s="69"/>
      <c r="V96" s="69"/>
      <c r="W96" s="69"/>
      <c r="X96" s="69"/>
      <c r="Y96" s="69"/>
      <c r="Z96" s="69"/>
      <c r="AA96" s="69"/>
      <c r="AB96" s="69"/>
      <c r="AC96" s="69"/>
      <c r="AD96" s="69"/>
      <c r="AE96" s="69"/>
      <c r="AF96" s="69"/>
      <c r="AG96" s="69"/>
      <c r="AH96" s="69"/>
      <c r="AI96" s="69"/>
      <c r="AJ96" s="69"/>
      <c r="AK96" s="69"/>
      <c r="AL96" s="69"/>
      <c r="AM96" s="69"/>
      <c r="AN96" s="69"/>
    </row>
    <row r="97" spans="1:40" x14ac:dyDescent="0.2">
      <c r="A97" s="69"/>
      <c r="B97" s="69"/>
      <c r="C97" s="69"/>
      <c r="D97" s="69"/>
      <c r="E97" s="69"/>
      <c r="F97" s="69"/>
      <c r="G97" s="69"/>
      <c r="H97" s="69"/>
      <c r="I97" s="69"/>
      <c r="J97" s="69"/>
      <c r="K97" s="69"/>
      <c r="L97" s="69"/>
      <c r="M97" s="69"/>
      <c r="N97" s="69"/>
      <c r="O97" s="69"/>
      <c r="P97" s="69"/>
      <c r="Q97" s="69"/>
      <c r="R97" s="69"/>
      <c r="S97" s="69"/>
      <c r="T97" s="69"/>
      <c r="U97" s="69"/>
      <c r="V97" s="69"/>
      <c r="W97" s="69"/>
      <c r="X97" s="69"/>
      <c r="Y97" s="69"/>
      <c r="Z97" s="69"/>
      <c r="AA97" s="69"/>
      <c r="AB97" s="69"/>
      <c r="AC97" s="69"/>
      <c r="AD97" s="69"/>
      <c r="AE97" s="69"/>
      <c r="AF97" s="69"/>
      <c r="AG97" s="69"/>
      <c r="AH97" s="69"/>
      <c r="AI97" s="69"/>
      <c r="AJ97" s="69"/>
      <c r="AK97" s="69"/>
      <c r="AL97" s="69"/>
      <c r="AM97" s="69"/>
      <c r="AN97" s="69"/>
    </row>
    <row r="98" spans="1:40" x14ac:dyDescent="0.2">
      <c r="A98" s="69"/>
      <c r="B98" s="69"/>
      <c r="C98" s="69"/>
      <c r="D98" s="69"/>
      <c r="E98" s="69"/>
      <c r="F98" s="69"/>
      <c r="G98" s="69"/>
      <c r="H98" s="69"/>
      <c r="I98" s="69"/>
      <c r="J98" s="69"/>
      <c r="K98" s="69"/>
      <c r="L98" s="69"/>
      <c r="M98" s="69"/>
      <c r="N98" s="69"/>
      <c r="O98" s="69"/>
      <c r="P98" s="69"/>
      <c r="Q98" s="69"/>
      <c r="R98" s="69"/>
      <c r="S98" s="69"/>
      <c r="T98" s="69"/>
      <c r="U98" s="69"/>
      <c r="V98" s="69"/>
      <c r="W98" s="69"/>
      <c r="X98" s="69"/>
      <c r="Y98" s="69"/>
      <c r="Z98" s="69"/>
      <c r="AA98" s="69"/>
      <c r="AB98" s="69"/>
      <c r="AC98" s="69"/>
      <c r="AD98" s="69"/>
      <c r="AE98" s="69"/>
      <c r="AF98" s="69"/>
      <c r="AG98" s="69"/>
      <c r="AH98" s="69"/>
      <c r="AI98" s="69"/>
      <c r="AJ98" s="69"/>
      <c r="AK98" s="69"/>
      <c r="AL98" s="69"/>
      <c r="AM98" s="69"/>
      <c r="AN98" s="69"/>
    </row>
    <row r="99" spans="1:40" x14ac:dyDescent="0.2">
      <c r="A99" s="69"/>
      <c r="B99" s="69"/>
      <c r="C99" s="69"/>
      <c r="D99" s="69"/>
      <c r="E99" s="69"/>
      <c r="F99" s="69"/>
      <c r="G99" s="69"/>
      <c r="H99" s="69"/>
      <c r="I99" s="69"/>
      <c r="J99" s="69"/>
      <c r="K99" s="69"/>
      <c r="L99" s="69"/>
      <c r="M99" s="69"/>
      <c r="N99" s="69"/>
      <c r="O99" s="69"/>
      <c r="P99" s="69"/>
      <c r="Q99" s="69"/>
      <c r="R99" s="69"/>
      <c r="S99" s="69"/>
      <c r="T99" s="69"/>
      <c r="U99" s="69"/>
      <c r="V99" s="69"/>
      <c r="W99" s="69"/>
      <c r="X99" s="69"/>
      <c r="Y99" s="69"/>
      <c r="Z99" s="69"/>
      <c r="AA99" s="69"/>
      <c r="AB99" s="69"/>
      <c r="AC99" s="69"/>
      <c r="AD99" s="69"/>
      <c r="AE99" s="69"/>
      <c r="AF99" s="69"/>
      <c r="AG99" s="69"/>
      <c r="AH99" s="69"/>
      <c r="AI99" s="69"/>
      <c r="AJ99" s="69"/>
      <c r="AK99" s="69"/>
      <c r="AL99" s="69"/>
      <c r="AM99" s="69"/>
      <c r="AN99" s="69"/>
    </row>
    <row r="100" spans="1:40" x14ac:dyDescent="0.2">
      <c r="A100" s="69"/>
      <c r="B100" s="69"/>
      <c r="C100" s="69"/>
      <c r="D100" s="69"/>
      <c r="E100" s="69"/>
      <c r="F100" s="69"/>
      <c r="G100" s="69"/>
      <c r="H100" s="69"/>
      <c r="I100" s="69"/>
      <c r="J100" s="69"/>
      <c r="K100" s="69"/>
      <c r="L100" s="69"/>
      <c r="M100" s="69"/>
      <c r="N100" s="69"/>
      <c r="O100" s="69"/>
      <c r="P100" s="69"/>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c r="AN100" s="69"/>
    </row>
    <row r="101" spans="1:40" x14ac:dyDescent="0.2">
      <c r="A101" s="69"/>
      <c r="B101" s="69"/>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row>
    <row r="102" spans="1:40" x14ac:dyDescent="0.2">
      <c r="A102" s="69"/>
      <c r="B102" s="69"/>
      <c r="C102" s="69"/>
      <c r="D102" s="69"/>
      <c r="E102" s="69"/>
      <c r="F102" s="69"/>
      <c r="G102" s="69"/>
      <c r="H102" s="69"/>
      <c r="I102" s="69"/>
      <c r="J102" s="69"/>
      <c r="K102" s="69"/>
      <c r="L102" s="69"/>
      <c r="M102" s="69"/>
      <c r="N102" s="69"/>
      <c r="O102" s="69"/>
      <c r="P102" s="69"/>
      <c r="Q102" s="69"/>
      <c r="R102" s="69"/>
      <c r="S102" s="69"/>
      <c r="T102" s="69"/>
      <c r="U102" s="69"/>
      <c r="V102" s="69"/>
      <c r="W102" s="69"/>
      <c r="X102" s="69"/>
      <c r="Y102" s="69"/>
      <c r="Z102" s="69"/>
      <c r="AA102" s="69"/>
      <c r="AB102" s="69"/>
      <c r="AC102" s="69"/>
      <c r="AD102" s="69"/>
      <c r="AE102" s="69"/>
      <c r="AF102" s="69"/>
      <c r="AG102" s="69"/>
      <c r="AH102" s="69"/>
      <c r="AI102" s="69"/>
      <c r="AJ102" s="69"/>
      <c r="AK102" s="69"/>
      <c r="AL102" s="69"/>
      <c r="AM102" s="69"/>
      <c r="AN102" s="69"/>
    </row>
    <row r="103" spans="1:40" x14ac:dyDescent="0.2">
      <c r="A103" s="69"/>
    </row>
  </sheetData>
  <sheetProtection sheet="1" objects="1" scenarios="1"/>
  <mergeCells count="2">
    <mergeCell ref="A1:F1"/>
    <mergeCell ref="A2:F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AEABAB"/>
  </sheetPr>
  <dimension ref="A1:Z1001"/>
  <sheetViews>
    <sheetView workbookViewId="0">
      <selection activeCell="A5" sqref="A5"/>
    </sheetView>
  </sheetViews>
  <sheetFormatPr baseColWidth="10" defaultColWidth="12.625" defaultRowHeight="15" customHeight="1" x14ac:dyDescent="0.2"/>
  <cols>
    <col min="1" max="1" width="9.375" customWidth="1"/>
    <col min="2" max="2" width="24" customWidth="1"/>
    <col min="3" max="3" width="80" customWidth="1"/>
    <col min="4" max="6" width="10" customWidth="1"/>
    <col min="7" max="26" width="9.375" customWidth="1"/>
  </cols>
  <sheetData>
    <row r="1" spans="1:26" ht="30.75" customHeight="1" thickBot="1" x14ac:dyDescent="0.3">
      <c r="A1" s="111" t="s">
        <v>262</v>
      </c>
      <c r="B1" s="112"/>
      <c r="C1" s="113"/>
      <c r="D1" s="50"/>
      <c r="E1" s="1"/>
      <c r="F1" s="1"/>
      <c r="G1" s="1"/>
      <c r="H1" s="1"/>
      <c r="I1" s="1"/>
    </row>
    <row r="2" spans="1:26" ht="18.600000000000001" customHeight="1" thickBot="1" x14ac:dyDescent="0.3">
      <c r="A2" s="111" t="s">
        <v>291</v>
      </c>
      <c r="B2" s="112"/>
      <c r="C2" s="113"/>
      <c r="D2" s="94"/>
      <c r="E2" s="61"/>
      <c r="F2" s="61"/>
      <c r="G2" s="61"/>
      <c r="H2" s="61"/>
      <c r="I2" s="61"/>
    </row>
    <row r="3" spans="1:26" x14ac:dyDescent="0.25">
      <c r="A3" s="1"/>
      <c r="B3" s="1"/>
      <c r="C3" s="17"/>
      <c r="D3" s="1"/>
      <c r="E3" s="1"/>
      <c r="F3" s="1"/>
      <c r="G3" s="1"/>
      <c r="H3" s="1"/>
      <c r="I3" s="1"/>
      <c r="J3" s="1"/>
      <c r="K3" s="1"/>
      <c r="L3" s="1"/>
      <c r="M3" s="1"/>
      <c r="N3" s="1"/>
      <c r="O3" s="1"/>
      <c r="P3" s="1"/>
      <c r="Q3" s="1"/>
      <c r="R3" s="1"/>
      <c r="S3" s="1"/>
      <c r="T3" s="1"/>
      <c r="U3" s="1"/>
      <c r="V3" s="1"/>
      <c r="W3" s="1"/>
      <c r="X3" s="1"/>
      <c r="Y3" s="1"/>
      <c r="Z3" s="1"/>
    </row>
    <row r="4" spans="1:26" x14ac:dyDescent="0.25">
      <c r="A4" s="93" t="s">
        <v>263</v>
      </c>
      <c r="B4" s="93" t="s">
        <v>264</v>
      </c>
      <c r="C4" s="93" t="s">
        <v>265</v>
      </c>
      <c r="D4" s="1"/>
      <c r="E4" s="1"/>
      <c r="F4" s="1"/>
      <c r="G4" s="1"/>
      <c r="H4" s="1"/>
      <c r="I4" s="1"/>
    </row>
    <row r="5" spans="1:26" ht="75" x14ac:dyDescent="0.25">
      <c r="A5" s="52">
        <v>1</v>
      </c>
      <c r="B5" s="52" t="s">
        <v>266</v>
      </c>
      <c r="C5" s="52" t="s">
        <v>267</v>
      </c>
      <c r="D5" s="1"/>
      <c r="E5" s="1"/>
      <c r="F5" s="1"/>
      <c r="G5" s="1"/>
      <c r="H5" s="1"/>
      <c r="I5" s="1"/>
    </row>
    <row r="6" spans="1:26" ht="45" x14ac:dyDescent="0.25">
      <c r="A6" s="52">
        <v>2</v>
      </c>
      <c r="B6" s="52" t="s">
        <v>268</v>
      </c>
      <c r="C6" s="52" t="s">
        <v>269</v>
      </c>
      <c r="D6" s="1"/>
      <c r="E6" s="1"/>
      <c r="F6" s="1"/>
      <c r="G6" s="1"/>
      <c r="H6" s="1"/>
      <c r="I6" s="1"/>
    </row>
    <row r="7" spans="1:26" ht="45" x14ac:dyDescent="0.25">
      <c r="A7" s="52">
        <v>3</v>
      </c>
      <c r="B7" s="52" t="s">
        <v>270</v>
      </c>
      <c r="C7" s="52" t="s">
        <v>271</v>
      </c>
      <c r="D7" s="1"/>
      <c r="E7" s="1"/>
      <c r="F7" s="1"/>
      <c r="G7" s="1"/>
      <c r="H7" s="1"/>
      <c r="I7" s="1"/>
    </row>
    <row r="8" spans="1:26" ht="60" x14ac:dyDescent="0.25">
      <c r="A8" s="52">
        <v>4</v>
      </c>
      <c r="B8" s="52" t="s">
        <v>272</v>
      </c>
      <c r="C8" s="52" t="s">
        <v>273</v>
      </c>
      <c r="D8" s="1"/>
      <c r="E8" s="1"/>
      <c r="F8" s="1"/>
      <c r="G8" s="1"/>
      <c r="H8" s="1"/>
      <c r="I8" s="1"/>
    </row>
    <row r="9" spans="1:26" ht="45" x14ac:dyDescent="0.25">
      <c r="A9" s="52">
        <v>5</v>
      </c>
      <c r="B9" s="52" t="s">
        <v>274</v>
      </c>
      <c r="C9" s="52" t="s">
        <v>275</v>
      </c>
      <c r="D9" s="1"/>
      <c r="E9" s="1"/>
      <c r="F9" s="1"/>
      <c r="G9" s="1"/>
      <c r="H9" s="1"/>
      <c r="I9" s="1"/>
    </row>
    <row r="10" spans="1:26" ht="45" x14ac:dyDescent="0.25">
      <c r="A10" s="52">
        <v>6</v>
      </c>
      <c r="B10" s="52" t="s">
        <v>276</v>
      </c>
      <c r="C10" s="52" t="s">
        <v>277</v>
      </c>
      <c r="D10" s="1"/>
      <c r="E10" s="1"/>
      <c r="F10" s="1"/>
      <c r="G10" s="1"/>
      <c r="H10" s="1"/>
      <c r="I10" s="1"/>
    </row>
    <row r="11" spans="1:26" ht="30" x14ac:dyDescent="0.25">
      <c r="A11" s="52">
        <v>7</v>
      </c>
      <c r="B11" s="52" t="s">
        <v>278</v>
      </c>
      <c r="C11" s="52" t="s">
        <v>279</v>
      </c>
      <c r="D11" s="1"/>
      <c r="E11" s="1"/>
      <c r="F11" s="1"/>
      <c r="G11" s="1"/>
      <c r="H11" s="1"/>
      <c r="I11" s="1"/>
    </row>
    <row r="12" spans="1:26" ht="45" x14ac:dyDescent="0.25">
      <c r="A12" s="52">
        <v>8</v>
      </c>
      <c r="B12" s="52" t="s">
        <v>280</v>
      </c>
      <c r="C12" s="52" t="s">
        <v>281</v>
      </c>
      <c r="D12" s="1"/>
      <c r="E12" s="1"/>
      <c r="F12" s="1"/>
      <c r="G12" s="1"/>
      <c r="H12" s="1"/>
      <c r="I12" s="1"/>
    </row>
    <row r="13" spans="1:26" ht="45" x14ac:dyDescent="0.25">
      <c r="A13" s="52">
        <v>9</v>
      </c>
      <c r="B13" s="52" t="s">
        <v>282</v>
      </c>
      <c r="C13" s="52" t="s">
        <v>283</v>
      </c>
      <c r="D13" s="1"/>
      <c r="E13" s="1"/>
      <c r="F13" s="1"/>
      <c r="G13" s="1"/>
      <c r="H13" s="1"/>
      <c r="I13" s="1"/>
    </row>
    <row r="14" spans="1:26" x14ac:dyDescent="0.25">
      <c r="A14" s="53">
        <v>10</v>
      </c>
      <c r="B14" s="53" t="s">
        <v>141</v>
      </c>
      <c r="C14" s="53"/>
      <c r="D14" s="1"/>
      <c r="E14" s="1"/>
      <c r="F14" s="1"/>
      <c r="G14" s="1"/>
      <c r="H14" s="1"/>
      <c r="I14" s="1"/>
    </row>
    <row r="15" spans="1:26" x14ac:dyDescent="0.25">
      <c r="A15" s="1"/>
      <c r="B15" s="1"/>
      <c r="C15" s="17"/>
      <c r="D15" s="1"/>
      <c r="E15" s="1"/>
      <c r="F15" s="1"/>
      <c r="G15" s="1"/>
      <c r="H15" s="1"/>
      <c r="I15" s="1"/>
      <c r="J15" s="1"/>
      <c r="K15" s="1"/>
      <c r="L15" s="1"/>
      <c r="M15" s="1"/>
      <c r="N15" s="1"/>
      <c r="O15" s="1"/>
      <c r="P15" s="1"/>
      <c r="Q15" s="1"/>
      <c r="R15" s="1"/>
      <c r="S15" s="1"/>
      <c r="T15" s="1"/>
      <c r="U15" s="1"/>
      <c r="V15" s="1"/>
      <c r="W15" s="1"/>
      <c r="X15" s="1"/>
      <c r="Y15" s="1"/>
      <c r="Z15" s="1"/>
    </row>
    <row r="16" spans="1:26" x14ac:dyDescent="0.25">
      <c r="A16" s="1"/>
      <c r="B16" s="1"/>
      <c r="C16" s="17"/>
      <c r="D16" s="1"/>
      <c r="E16" s="1"/>
      <c r="F16" s="1"/>
      <c r="G16" s="1"/>
      <c r="H16" s="1"/>
      <c r="I16" s="1"/>
      <c r="J16" s="1"/>
      <c r="K16" s="1"/>
      <c r="L16" s="1"/>
      <c r="M16" s="1"/>
      <c r="N16" s="1"/>
      <c r="O16" s="1"/>
      <c r="P16" s="1"/>
      <c r="Q16" s="1"/>
      <c r="R16" s="1"/>
      <c r="S16" s="1"/>
      <c r="T16" s="1"/>
      <c r="U16" s="1"/>
      <c r="V16" s="1"/>
      <c r="W16" s="1"/>
      <c r="X16" s="1"/>
      <c r="Y16" s="1"/>
      <c r="Z16" s="1"/>
    </row>
    <row r="17" spans="1:26" x14ac:dyDescent="0.25">
      <c r="A17" s="1"/>
      <c r="B17" s="1"/>
      <c r="C17" s="17"/>
      <c r="D17" s="1"/>
      <c r="E17" s="1"/>
      <c r="F17" s="1"/>
      <c r="G17" s="1"/>
      <c r="H17" s="1"/>
      <c r="I17" s="1"/>
      <c r="J17" s="1"/>
      <c r="K17" s="1"/>
      <c r="L17" s="1"/>
      <c r="M17" s="1"/>
      <c r="N17" s="1"/>
      <c r="O17" s="1"/>
      <c r="P17" s="1"/>
      <c r="Q17" s="1"/>
      <c r="R17" s="1"/>
      <c r="S17" s="1"/>
      <c r="T17" s="1"/>
      <c r="U17" s="1"/>
      <c r="V17" s="1"/>
      <c r="W17" s="1"/>
      <c r="X17" s="1"/>
      <c r="Y17" s="1"/>
      <c r="Z17" s="1"/>
    </row>
    <row r="18" spans="1:26" x14ac:dyDescent="0.25">
      <c r="A18" s="1"/>
      <c r="B18" s="1"/>
      <c r="C18" s="17"/>
      <c r="D18" s="1"/>
      <c r="E18" s="1"/>
      <c r="F18" s="1"/>
      <c r="G18" s="1"/>
      <c r="H18" s="1"/>
      <c r="I18" s="1"/>
      <c r="J18" s="1"/>
      <c r="K18" s="1"/>
      <c r="L18" s="1"/>
      <c r="M18" s="1"/>
      <c r="N18" s="1"/>
      <c r="O18" s="1"/>
      <c r="P18" s="1"/>
      <c r="Q18" s="1"/>
      <c r="R18" s="1"/>
      <c r="S18" s="1"/>
      <c r="T18" s="1"/>
      <c r="U18" s="1"/>
      <c r="V18" s="1"/>
      <c r="W18" s="1"/>
      <c r="X18" s="1"/>
      <c r="Y18" s="1"/>
      <c r="Z18" s="1"/>
    </row>
    <row r="19" spans="1:26" x14ac:dyDescent="0.25">
      <c r="A19" s="1"/>
      <c r="B19" s="1"/>
      <c r="C19" s="17"/>
      <c r="D19" s="1"/>
      <c r="E19" s="1"/>
      <c r="F19" s="1"/>
      <c r="G19" s="1"/>
      <c r="H19" s="1"/>
      <c r="I19" s="1"/>
      <c r="J19" s="1"/>
      <c r="K19" s="1"/>
      <c r="L19" s="1"/>
      <c r="M19" s="1"/>
      <c r="N19" s="1"/>
      <c r="O19" s="1"/>
      <c r="P19" s="1"/>
      <c r="Q19" s="1"/>
      <c r="R19" s="1"/>
      <c r="S19" s="1"/>
      <c r="T19" s="1"/>
      <c r="U19" s="1"/>
      <c r="V19" s="1"/>
      <c r="W19" s="1"/>
      <c r="X19" s="1"/>
      <c r="Y19" s="1"/>
      <c r="Z19" s="1"/>
    </row>
    <row r="20" spans="1:26" x14ac:dyDescent="0.25">
      <c r="A20" s="1"/>
      <c r="B20" s="1"/>
      <c r="C20" s="17"/>
      <c r="D20" s="1"/>
      <c r="E20" s="1"/>
      <c r="F20" s="1"/>
      <c r="G20" s="1"/>
      <c r="H20" s="1"/>
      <c r="I20" s="1"/>
      <c r="J20" s="1"/>
      <c r="K20" s="1"/>
      <c r="L20" s="1"/>
      <c r="M20" s="1"/>
      <c r="N20" s="1"/>
      <c r="O20" s="1"/>
      <c r="P20" s="1"/>
      <c r="Q20" s="1"/>
      <c r="R20" s="1"/>
      <c r="S20" s="1"/>
      <c r="T20" s="1"/>
      <c r="U20" s="1"/>
      <c r="V20" s="1"/>
      <c r="W20" s="1"/>
      <c r="X20" s="1"/>
      <c r="Y20" s="1"/>
      <c r="Z20" s="1"/>
    </row>
    <row r="21" spans="1:26" x14ac:dyDescent="0.25">
      <c r="A21" s="1"/>
      <c r="B21" s="1"/>
      <c r="C21" s="17"/>
      <c r="D21" s="1"/>
      <c r="E21" s="1"/>
      <c r="F21" s="1"/>
      <c r="G21" s="1"/>
      <c r="H21" s="1"/>
      <c r="I21" s="1"/>
      <c r="J21" s="1"/>
      <c r="K21" s="1"/>
      <c r="L21" s="1"/>
      <c r="M21" s="1"/>
      <c r="N21" s="1"/>
      <c r="O21" s="1"/>
      <c r="P21" s="1"/>
      <c r="Q21" s="1"/>
      <c r="R21" s="1"/>
      <c r="S21" s="1"/>
      <c r="T21" s="1"/>
      <c r="U21" s="1"/>
      <c r="V21" s="1"/>
      <c r="W21" s="1"/>
      <c r="X21" s="1"/>
      <c r="Y21" s="1"/>
      <c r="Z21" s="1"/>
    </row>
    <row r="22" spans="1:26" ht="15.75" customHeight="1" x14ac:dyDescent="0.25">
      <c r="A22" s="1"/>
      <c r="B22" s="1"/>
      <c r="C22" s="17"/>
      <c r="D22" s="1"/>
      <c r="E22" s="1"/>
      <c r="F22" s="1"/>
      <c r="G22" s="1"/>
      <c r="H22" s="1"/>
      <c r="I22" s="1"/>
      <c r="J22" s="1"/>
      <c r="K22" s="1"/>
      <c r="L22" s="1"/>
      <c r="M22" s="1"/>
      <c r="N22" s="1"/>
      <c r="O22" s="1"/>
      <c r="P22" s="1"/>
      <c r="Q22" s="1"/>
      <c r="R22" s="1"/>
      <c r="S22" s="1"/>
      <c r="T22" s="1"/>
      <c r="U22" s="1"/>
      <c r="V22" s="1"/>
      <c r="W22" s="1"/>
      <c r="X22" s="1"/>
      <c r="Y22" s="1"/>
      <c r="Z22" s="1"/>
    </row>
    <row r="23" spans="1:26" ht="15.75" customHeight="1" x14ac:dyDescent="0.25">
      <c r="A23" s="1"/>
      <c r="B23" s="1"/>
      <c r="C23" s="17"/>
      <c r="D23" s="1"/>
      <c r="E23" s="1"/>
      <c r="F23" s="1"/>
      <c r="G23" s="1"/>
      <c r="H23" s="1"/>
      <c r="I23" s="1"/>
      <c r="J23" s="1"/>
      <c r="K23" s="1"/>
      <c r="L23" s="1"/>
      <c r="M23" s="1"/>
      <c r="N23" s="1"/>
      <c r="O23" s="1"/>
      <c r="P23" s="1"/>
      <c r="Q23" s="1"/>
      <c r="R23" s="1"/>
      <c r="S23" s="1"/>
      <c r="T23" s="1"/>
      <c r="U23" s="1"/>
      <c r="V23" s="1"/>
      <c r="W23" s="1"/>
      <c r="X23" s="1"/>
      <c r="Y23" s="1"/>
      <c r="Z23" s="1"/>
    </row>
    <row r="24" spans="1:26" ht="15.75" customHeight="1" x14ac:dyDescent="0.25">
      <c r="A24" s="1"/>
      <c r="B24" s="1"/>
      <c r="C24" s="17"/>
      <c r="D24" s="1"/>
      <c r="E24" s="1"/>
      <c r="F24" s="1"/>
      <c r="G24" s="1"/>
      <c r="H24" s="1"/>
      <c r="I24" s="1"/>
      <c r="J24" s="1"/>
      <c r="K24" s="1"/>
      <c r="L24" s="1"/>
      <c r="M24" s="1"/>
      <c r="N24" s="1"/>
      <c r="O24" s="1"/>
      <c r="P24" s="1"/>
      <c r="Q24" s="1"/>
      <c r="R24" s="1"/>
      <c r="S24" s="1"/>
      <c r="T24" s="1"/>
      <c r="U24" s="1"/>
      <c r="V24" s="1"/>
      <c r="W24" s="1"/>
      <c r="X24" s="1"/>
      <c r="Y24" s="1"/>
      <c r="Z24" s="1"/>
    </row>
    <row r="25" spans="1:26" ht="15.75" customHeight="1" x14ac:dyDescent="0.25">
      <c r="A25" s="1"/>
      <c r="B25" s="1"/>
      <c r="C25" s="17"/>
      <c r="D25" s="1"/>
      <c r="E25" s="1"/>
      <c r="F25" s="1"/>
      <c r="G25" s="1"/>
      <c r="H25" s="1"/>
      <c r="I25" s="1"/>
      <c r="J25" s="1"/>
      <c r="K25" s="1"/>
      <c r="L25" s="1"/>
      <c r="M25" s="1"/>
      <c r="N25" s="1"/>
      <c r="O25" s="1"/>
      <c r="P25" s="1"/>
      <c r="Q25" s="1"/>
      <c r="R25" s="1"/>
      <c r="S25" s="1"/>
      <c r="T25" s="1"/>
      <c r="U25" s="1"/>
      <c r="V25" s="1"/>
      <c r="W25" s="1"/>
      <c r="X25" s="1"/>
      <c r="Y25" s="1"/>
      <c r="Z25" s="1"/>
    </row>
    <row r="26" spans="1:26" ht="15.75" customHeight="1" x14ac:dyDescent="0.25">
      <c r="A26" s="1"/>
      <c r="B26" s="1"/>
      <c r="C26" s="17"/>
      <c r="D26" s="1"/>
      <c r="E26" s="1"/>
      <c r="F26" s="1"/>
      <c r="G26" s="1"/>
      <c r="H26" s="1"/>
      <c r="I26" s="1"/>
      <c r="J26" s="1"/>
      <c r="K26" s="1"/>
      <c r="L26" s="1"/>
      <c r="M26" s="1"/>
      <c r="N26" s="1"/>
      <c r="O26" s="1"/>
      <c r="P26" s="1"/>
      <c r="Q26" s="1"/>
      <c r="R26" s="1"/>
      <c r="S26" s="1"/>
      <c r="T26" s="1"/>
      <c r="U26" s="1"/>
      <c r="V26" s="1"/>
      <c r="W26" s="1"/>
      <c r="X26" s="1"/>
      <c r="Y26" s="1"/>
      <c r="Z26" s="1"/>
    </row>
    <row r="27" spans="1:26" ht="15.75" customHeight="1" x14ac:dyDescent="0.25">
      <c r="A27" s="1"/>
      <c r="B27" s="1"/>
      <c r="C27" s="17"/>
      <c r="D27" s="1"/>
      <c r="E27" s="1"/>
      <c r="F27" s="1"/>
      <c r="G27" s="1"/>
      <c r="H27" s="1"/>
      <c r="I27" s="1"/>
      <c r="J27" s="1"/>
      <c r="K27" s="1"/>
      <c r="L27" s="1"/>
      <c r="M27" s="1"/>
      <c r="N27" s="1"/>
      <c r="O27" s="1"/>
      <c r="P27" s="1"/>
      <c r="Q27" s="1"/>
      <c r="R27" s="1"/>
      <c r="S27" s="1"/>
      <c r="T27" s="1"/>
      <c r="U27" s="1"/>
      <c r="V27" s="1"/>
      <c r="W27" s="1"/>
      <c r="X27" s="1"/>
      <c r="Y27" s="1"/>
      <c r="Z27" s="1"/>
    </row>
    <row r="28" spans="1:26" ht="15.75" customHeight="1" x14ac:dyDescent="0.25">
      <c r="A28" s="1"/>
      <c r="B28" s="1"/>
      <c r="C28" s="17"/>
      <c r="D28" s="1"/>
      <c r="E28" s="1"/>
      <c r="F28" s="1"/>
      <c r="G28" s="1"/>
      <c r="H28" s="1"/>
      <c r="I28" s="1"/>
      <c r="J28" s="1"/>
      <c r="K28" s="1"/>
      <c r="L28" s="1"/>
      <c r="M28" s="1"/>
      <c r="N28" s="1"/>
      <c r="O28" s="1"/>
      <c r="P28" s="1"/>
      <c r="Q28" s="1"/>
      <c r="R28" s="1"/>
      <c r="S28" s="1"/>
      <c r="T28" s="1"/>
      <c r="U28" s="1"/>
      <c r="V28" s="1"/>
      <c r="W28" s="1"/>
      <c r="X28" s="1"/>
      <c r="Y28" s="1"/>
      <c r="Z28" s="1"/>
    </row>
    <row r="29" spans="1:26" ht="15.75" customHeight="1" x14ac:dyDescent="0.25">
      <c r="A29" s="1"/>
      <c r="B29" s="1"/>
      <c r="C29" s="17"/>
      <c r="D29" s="1"/>
      <c r="E29" s="1"/>
      <c r="F29" s="1"/>
      <c r="G29" s="1"/>
      <c r="H29" s="1"/>
      <c r="I29" s="1"/>
      <c r="J29" s="1"/>
      <c r="K29" s="1"/>
      <c r="L29" s="1"/>
      <c r="M29" s="1"/>
      <c r="N29" s="1"/>
      <c r="O29" s="1"/>
      <c r="P29" s="1"/>
      <c r="Q29" s="1"/>
      <c r="R29" s="1"/>
      <c r="S29" s="1"/>
      <c r="T29" s="1"/>
      <c r="U29" s="1"/>
      <c r="V29" s="1"/>
      <c r="W29" s="1"/>
      <c r="X29" s="1"/>
      <c r="Y29" s="1"/>
      <c r="Z29" s="1"/>
    </row>
    <row r="30" spans="1:26" ht="15.75" customHeight="1" x14ac:dyDescent="0.25">
      <c r="A30" s="1"/>
      <c r="B30" s="1"/>
      <c r="C30" s="17"/>
      <c r="D30" s="1"/>
      <c r="E30" s="1"/>
      <c r="F30" s="1"/>
      <c r="G30" s="1"/>
      <c r="H30" s="1"/>
      <c r="I30" s="1"/>
      <c r="J30" s="1"/>
      <c r="K30" s="1"/>
      <c r="L30" s="1"/>
      <c r="M30" s="1"/>
      <c r="N30" s="1"/>
      <c r="O30" s="1"/>
      <c r="P30" s="1"/>
      <c r="Q30" s="1"/>
      <c r="R30" s="1"/>
      <c r="S30" s="1"/>
      <c r="T30" s="1"/>
      <c r="U30" s="1"/>
      <c r="V30" s="1"/>
      <c r="W30" s="1"/>
      <c r="X30" s="1"/>
      <c r="Y30" s="1"/>
      <c r="Z30" s="1"/>
    </row>
    <row r="31" spans="1:26" ht="15.75" customHeight="1" x14ac:dyDescent="0.25">
      <c r="A31" s="1"/>
      <c r="B31" s="1"/>
      <c r="C31" s="17"/>
      <c r="D31" s="1"/>
      <c r="E31" s="1"/>
      <c r="F31" s="1"/>
      <c r="G31" s="1"/>
      <c r="H31" s="1"/>
      <c r="I31" s="1"/>
      <c r="J31" s="1"/>
      <c r="K31" s="1"/>
      <c r="L31" s="1"/>
      <c r="M31" s="1"/>
      <c r="N31" s="1"/>
      <c r="O31" s="1"/>
      <c r="P31" s="1"/>
      <c r="Q31" s="1"/>
      <c r="R31" s="1"/>
      <c r="S31" s="1"/>
      <c r="T31" s="1"/>
      <c r="U31" s="1"/>
      <c r="V31" s="1"/>
      <c r="W31" s="1"/>
      <c r="X31" s="1"/>
      <c r="Y31" s="1"/>
      <c r="Z31" s="1"/>
    </row>
    <row r="32" spans="1:26" ht="15.75" customHeight="1" x14ac:dyDescent="0.25">
      <c r="A32" s="1"/>
      <c r="B32" s="1"/>
      <c r="C32" s="17"/>
      <c r="D32" s="1"/>
      <c r="E32" s="1"/>
      <c r="F32" s="1"/>
      <c r="G32" s="1"/>
      <c r="H32" s="1"/>
      <c r="I32" s="1"/>
      <c r="J32" s="1"/>
      <c r="K32" s="1"/>
      <c r="L32" s="1"/>
      <c r="M32" s="1"/>
      <c r="N32" s="1"/>
      <c r="O32" s="1"/>
      <c r="P32" s="1"/>
      <c r="Q32" s="1"/>
      <c r="R32" s="1"/>
      <c r="S32" s="1"/>
      <c r="T32" s="1"/>
      <c r="U32" s="1"/>
      <c r="V32" s="1"/>
      <c r="W32" s="1"/>
      <c r="X32" s="1"/>
      <c r="Y32" s="1"/>
      <c r="Z32" s="1"/>
    </row>
    <row r="33" spans="1:26" ht="15.75" customHeight="1" x14ac:dyDescent="0.25">
      <c r="A33" s="1"/>
      <c r="B33" s="1"/>
      <c r="C33" s="17"/>
      <c r="D33" s="1"/>
      <c r="E33" s="1"/>
      <c r="F33" s="1"/>
      <c r="G33" s="1"/>
      <c r="H33" s="1"/>
      <c r="I33" s="1"/>
      <c r="J33" s="1"/>
      <c r="K33" s="1"/>
      <c r="L33" s="1"/>
      <c r="M33" s="1"/>
      <c r="N33" s="1"/>
      <c r="O33" s="1"/>
      <c r="P33" s="1"/>
      <c r="Q33" s="1"/>
      <c r="R33" s="1"/>
      <c r="S33" s="1"/>
      <c r="T33" s="1"/>
      <c r="U33" s="1"/>
      <c r="V33" s="1"/>
      <c r="W33" s="1"/>
      <c r="X33" s="1"/>
      <c r="Y33" s="1"/>
      <c r="Z33" s="1"/>
    </row>
    <row r="34" spans="1:26" ht="15.75" customHeight="1" x14ac:dyDescent="0.25">
      <c r="A34" s="1"/>
      <c r="B34" s="1"/>
      <c r="C34" s="17"/>
      <c r="D34" s="1"/>
      <c r="E34" s="1"/>
      <c r="F34" s="1"/>
      <c r="G34" s="1"/>
      <c r="H34" s="1"/>
      <c r="I34" s="1"/>
      <c r="J34" s="1"/>
      <c r="K34" s="1"/>
      <c r="L34" s="1"/>
      <c r="M34" s="1"/>
      <c r="N34" s="1"/>
      <c r="O34" s="1"/>
      <c r="P34" s="1"/>
      <c r="Q34" s="1"/>
      <c r="R34" s="1"/>
      <c r="S34" s="1"/>
      <c r="T34" s="1"/>
      <c r="U34" s="1"/>
      <c r="V34" s="1"/>
      <c r="W34" s="1"/>
      <c r="X34" s="1"/>
      <c r="Y34" s="1"/>
      <c r="Z34" s="1"/>
    </row>
    <row r="35" spans="1:26" ht="15.75" customHeight="1" x14ac:dyDescent="0.25">
      <c r="A35" s="1"/>
      <c r="B35" s="1"/>
      <c r="C35" s="17"/>
      <c r="D35" s="1"/>
      <c r="E35" s="1"/>
      <c r="F35" s="1"/>
      <c r="G35" s="1"/>
      <c r="H35" s="1"/>
      <c r="I35" s="1"/>
      <c r="J35" s="1"/>
      <c r="K35" s="1"/>
      <c r="L35" s="1"/>
      <c r="M35" s="1"/>
      <c r="N35" s="1"/>
      <c r="O35" s="1"/>
      <c r="P35" s="1"/>
      <c r="Q35" s="1"/>
      <c r="R35" s="1"/>
      <c r="S35" s="1"/>
      <c r="T35" s="1"/>
      <c r="U35" s="1"/>
      <c r="V35" s="1"/>
      <c r="W35" s="1"/>
      <c r="X35" s="1"/>
      <c r="Y35" s="1"/>
      <c r="Z35" s="1"/>
    </row>
    <row r="36" spans="1:26" ht="15.75" customHeight="1" x14ac:dyDescent="0.25">
      <c r="A36" s="1"/>
      <c r="B36" s="1"/>
      <c r="C36" s="17"/>
      <c r="D36" s="1"/>
      <c r="E36" s="1"/>
      <c r="F36" s="1"/>
      <c r="G36" s="1"/>
      <c r="H36" s="1"/>
      <c r="I36" s="1"/>
      <c r="J36" s="1"/>
      <c r="K36" s="1"/>
      <c r="L36" s="1"/>
      <c r="M36" s="1"/>
      <c r="N36" s="1"/>
      <c r="O36" s="1"/>
      <c r="P36" s="1"/>
      <c r="Q36" s="1"/>
      <c r="R36" s="1"/>
      <c r="S36" s="1"/>
      <c r="T36" s="1"/>
      <c r="U36" s="1"/>
      <c r="V36" s="1"/>
      <c r="W36" s="1"/>
      <c r="X36" s="1"/>
      <c r="Y36" s="1"/>
      <c r="Z36" s="1"/>
    </row>
    <row r="37" spans="1:26" ht="15.75" customHeight="1" x14ac:dyDescent="0.25">
      <c r="A37" s="1"/>
      <c r="B37" s="1"/>
      <c r="C37" s="17"/>
      <c r="D37" s="1"/>
      <c r="E37" s="1"/>
      <c r="F37" s="1"/>
      <c r="G37" s="1"/>
      <c r="H37" s="1"/>
      <c r="I37" s="1"/>
      <c r="J37" s="1"/>
      <c r="K37" s="1"/>
      <c r="L37" s="1"/>
      <c r="M37" s="1"/>
      <c r="N37" s="1"/>
      <c r="O37" s="1"/>
      <c r="P37" s="1"/>
      <c r="Q37" s="1"/>
      <c r="R37" s="1"/>
      <c r="S37" s="1"/>
      <c r="T37" s="1"/>
      <c r="U37" s="1"/>
      <c r="V37" s="1"/>
      <c r="W37" s="1"/>
      <c r="X37" s="1"/>
      <c r="Y37" s="1"/>
      <c r="Z37" s="1"/>
    </row>
    <row r="38" spans="1:26" ht="15.75" customHeight="1" x14ac:dyDescent="0.25">
      <c r="A38" s="1"/>
      <c r="B38" s="1"/>
      <c r="C38" s="17"/>
      <c r="D38" s="1"/>
      <c r="E38" s="1"/>
      <c r="F38" s="1"/>
      <c r="G38" s="1"/>
      <c r="H38" s="1"/>
      <c r="I38" s="1"/>
      <c r="J38" s="1"/>
      <c r="K38" s="1"/>
      <c r="L38" s="1"/>
      <c r="M38" s="1"/>
      <c r="N38" s="1"/>
      <c r="O38" s="1"/>
      <c r="P38" s="1"/>
      <c r="Q38" s="1"/>
      <c r="R38" s="1"/>
      <c r="S38" s="1"/>
      <c r="T38" s="1"/>
      <c r="U38" s="1"/>
      <c r="V38" s="1"/>
      <c r="W38" s="1"/>
      <c r="X38" s="1"/>
      <c r="Y38" s="1"/>
      <c r="Z38" s="1"/>
    </row>
    <row r="39" spans="1:26" ht="15.75" customHeight="1" x14ac:dyDescent="0.25">
      <c r="A39" s="1"/>
      <c r="B39" s="1"/>
      <c r="C39" s="17"/>
      <c r="D39" s="1"/>
      <c r="E39" s="1"/>
      <c r="F39" s="1"/>
      <c r="G39" s="1"/>
      <c r="H39" s="1"/>
      <c r="I39" s="1"/>
      <c r="J39" s="1"/>
      <c r="K39" s="1"/>
      <c r="L39" s="1"/>
      <c r="M39" s="1"/>
      <c r="N39" s="1"/>
      <c r="O39" s="1"/>
      <c r="P39" s="1"/>
      <c r="Q39" s="1"/>
      <c r="R39" s="1"/>
      <c r="S39" s="1"/>
      <c r="T39" s="1"/>
      <c r="U39" s="1"/>
      <c r="V39" s="1"/>
      <c r="W39" s="1"/>
      <c r="X39" s="1"/>
      <c r="Y39" s="1"/>
      <c r="Z39" s="1"/>
    </row>
    <row r="40" spans="1:26" ht="15.75" customHeight="1" x14ac:dyDescent="0.25">
      <c r="A40" s="1"/>
      <c r="B40" s="1"/>
      <c r="C40" s="17"/>
      <c r="D40" s="1"/>
      <c r="E40" s="1"/>
      <c r="F40" s="1"/>
      <c r="G40" s="1"/>
      <c r="H40" s="1"/>
      <c r="I40" s="1"/>
      <c r="J40" s="1"/>
      <c r="K40" s="1"/>
      <c r="L40" s="1"/>
      <c r="M40" s="1"/>
      <c r="N40" s="1"/>
      <c r="O40" s="1"/>
      <c r="P40" s="1"/>
      <c r="Q40" s="1"/>
      <c r="R40" s="1"/>
      <c r="S40" s="1"/>
      <c r="T40" s="1"/>
      <c r="U40" s="1"/>
      <c r="V40" s="1"/>
      <c r="W40" s="1"/>
      <c r="X40" s="1"/>
      <c r="Y40" s="1"/>
      <c r="Z40" s="1"/>
    </row>
    <row r="41" spans="1:26" ht="15.75" customHeight="1" x14ac:dyDescent="0.25">
      <c r="A41" s="1"/>
      <c r="B41" s="1"/>
      <c r="C41" s="17"/>
      <c r="D41" s="1"/>
      <c r="E41" s="1"/>
      <c r="F41" s="1"/>
      <c r="G41" s="1"/>
      <c r="H41" s="1"/>
      <c r="I41" s="1"/>
      <c r="J41" s="1"/>
      <c r="K41" s="1"/>
      <c r="L41" s="1"/>
      <c r="M41" s="1"/>
      <c r="N41" s="1"/>
      <c r="O41" s="1"/>
      <c r="P41" s="1"/>
      <c r="Q41" s="1"/>
      <c r="R41" s="1"/>
      <c r="S41" s="1"/>
      <c r="T41" s="1"/>
      <c r="U41" s="1"/>
      <c r="V41" s="1"/>
      <c r="W41" s="1"/>
      <c r="X41" s="1"/>
      <c r="Y41" s="1"/>
      <c r="Z41" s="1"/>
    </row>
    <row r="42" spans="1:26" ht="15.75" customHeight="1" x14ac:dyDescent="0.25">
      <c r="A42" s="1"/>
      <c r="B42" s="1"/>
      <c r="C42" s="17"/>
      <c r="D42" s="1"/>
      <c r="E42" s="1"/>
      <c r="F42" s="1"/>
      <c r="G42" s="1"/>
      <c r="H42" s="1"/>
      <c r="I42" s="1"/>
      <c r="J42" s="1"/>
      <c r="K42" s="1"/>
      <c r="L42" s="1"/>
      <c r="M42" s="1"/>
      <c r="N42" s="1"/>
      <c r="O42" s="1"/>
      <c r="P42" s="1"/>
      <c r="Q42" s="1"/>
      <c r="R42" s="1"/>
      <c r="S42" s="1"/>
      <c r="T42" s="1"/>
      <c r="U42" s="1"/>
      <c r="V42" s="1"/>
      <c r="W42" s="1"/>
      <c r="X42" s="1"/>
      <c r="Y42" s="1"/>
      <c r="Z42" s="1"/>
    </row>
    <row r="43" spans="1:26" ht="15.75" customHeight="1" x14ac:dyDescent="0.25">
      <c r="A43" s="1"/>
      <c r="B43" s="1"/>
      <c r="C43" s="17"/>
      <c r="D43" s="1"/>
      <c r="E43" s="1"/>
      <c r="F43" s="1"/>
      <c r="G43" s="1"/>
      <c r="H43" s="1"/>
      <c r="I43" s="1"/>
      <c r="J43" s="1"/>
      <c r="K43" s="1"/>
      <c r="L43" s="1"/>
      <c r="M43" s="1"/>
      <c r="N43" s="1"/>
      <c r="O43" s="1"/>
      <c r="P43" s="1"/>
      <c r="Q43" s="1"/>
      <c r="R43" s="1"/>
      <c r="S43" s="1"/>
      <c r="T43" s="1"/>
      <c r="U43" s="1"/>
      <c r="V43" s="1"/>
      <c r="W43" s="1"/>
      <c r="X43" s="1"/>
      <c r="Y43" s="1"/>
      <c r="Z43" s="1"/>
    </row>
    <row r="44" spans="1:26" ht="15.75" customHeight="1" x14ac:dyDescent="0.25">
      <c r="A44" s="1"/>
      <c r="B44" s="1"/>
      <c r="C44" s="17"/>
      <c r="D44" s="1"/>
      <c r="E44" s="1"/>
      <c r="F44" s="1"/>
      <c r="G44" s="1"/>
      <c r="H44" s="1"/>
      <c r="I44" s="1"/>
      <c r="J44" s="1"/>
      <c r="K44" s="1"/>
      <c r="L44" s="1"/>
      <c r="M44" s="1"/>
      <c r="N44" s="1"/>
      <c r="O44" s="1"/>
      <c r="P44" s="1"/>
      <c r="Q44" s="1"/>
      <c r="R44" s="1"/>
      <c r="S44" s="1"/>
      <c r="T44" s="1"/>
      <c r="U44" s="1"/>
      <c r="V44" s="1"/>
      <c r="W44" s="1"/>
      <c r="X44" s="1"/>
      <c r="Y44" s="1"/>
      <c r="Z44" s="1"/>
    </row>
    <row r="45" spans="1:26" ht="15.75" customHeight="1" x14ac:dyDescent="0.25">
      <c r="A45" s="1"/>
      <c r="B45" s="1"/>
      <c r="C45" s="17"/>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25">
      <c r="A46" s="1"/>
      <c r="B46" s="1"/>
      <c r="C46" s="17"/>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25">
      <c r="A47" s="1"/>
      <c r="B47" s="1"/>
      <c r="C47" s="17"/>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25">
      <c r="A48" s="1"/>
      <c r="B48" s="1"/>
      <c r="C48" s="17"/>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25">
      <c r="A49" s="1"/>
      <c r="B49" s="1"/>
      <c r="C49" s="17"/>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25">
      <c r="A50" s="1"/>
      <c r="B50" s="1"/>
      <c r="C50" s="17"/>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25">
      <c r="A51" s="1"/>
      <c r="B51" s="1"/>
      <c r="C51" s="17"/>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25">
      <c r="A52" s="1"/>
      <c r="B52" s="1"/>
      <c r="C52" s="17"/>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25">
      <c r="A53" s="1"/>
      <c r="B53" s="1"/>
      <c r="C53" s="17"/>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25">
      <c r="A54" s="1"/>
      <c r="B54" s="1"/>
      <c r="C54" s="17"/>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25">
      <c r="A55" s="1"/>
      <c r="B55" s="1"/>
      <c r="C55" s="17"/>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25">
      <c r="A56" s="1"/>
      <c r="B56" s="1"/>
      <c r="C56" s="17"/>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25">
      <c r="A57" s="1"/>
      <c r="B57" s="1"/>
      <c r="C57" s="17"/>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25">
      <c r="A58" s="1"/>
      <c r="B58" s="1"/>
      <c r="C58" s="17"/>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25">
      <c r="A59" s="1"/>
      <c r="B59" s="1"/>
      <c r="C59" s="17"/>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25">
      <c r="A60" s="1"/>
      <c r="B60" s="1"/>
      <c r="C60" s="17"/>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25">
      <c r="A61" s="1"/>
      <c r="B61" s="1"/>
      <c r="C61" s="17"/>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25">
      <c r="A62" s="1"/>
      <c r="B62" s="1"/>
      <c r="C62" s="17"/>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25">
      <c r="A63" s="1"/>
      <c r="B63" s="1"/>
      <c r="C63" s="17"/>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1"/>
      <c r="B64" s="1"/>
      <c r="C64" s="17"/>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7"/>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7"/>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7"/>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7"/>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7"/>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7"/>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7"/>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7"/>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7"/>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7"/>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7"/>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7"/>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7"/>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7"/>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7"/>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7"/>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7"/>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7"/>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7"/>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7"/>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7"/>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7"/>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7"/>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7"/>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7"/>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7"/>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7"/>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7"/>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7"/>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7"/>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7"/>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7"/>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7"/>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7"/>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7"/>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7"/>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7"/>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7"/>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7"/>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7"/>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7"/>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7"/>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7"/>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7"/>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7"/>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7"/>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7"/>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C112" s="51"/>
      <c r="D112" s="1"/>
      <c r="E112" s="1"/>
      <c r="F112" s="1"/>
      <c r="G112" s="1"/>
      <c r="H112" s="1"/>
      <c r="I112" s="1"/>
    </row>
    <row r="113" spans="3:9" ht="15.75" customHeight="1" x14ac:dyDescent="0.25">
      <c r="C113" s="51"/>
      <c r="D113" s="1"/>
      <c r="E113" s="1"/>
      <c r="F113" s="1"/>
      <c r="G113" s="1"/>
      <c r="H113" s="1"/>
      <c r="I113" s="1"/>
    </row>
    <row r="114" spans="3:9" ht="15.75" customHeight="1" x14ac:dyDescent="0.25">
      <c r="C114" s="51"/>
      <c r="D114" s="1"/>
      <c r="E114" s="1"/>
      <c r="F114" s="1"/>
      <c r="G114" s="1"/>
      <c r="H114" s="1"/>
      <c r="I114" s="1"/>
    </row>
    <row r="115" spans="3:9" ht="15.75" customHeight="1" x14ac:dyDescent="0.25">
      <c r="C115" s="51"/>
      <c r="D115" s="1"/>
      <c r="E115" s="1"/>
      <c r="F115" s="1"/>
      <c r="G115" s="1"/>
      <c r="H115" s="1"/>
      <c r="I115" s="1"/>
    </row>
    <row r="116" spans="3:9" ht="15.75" customHeight="1" x14ac:dyDescent="0.25">
      <c r="C116" s="51"/>
      <c r="D116" s="1"/>
      <c r="E116" s="1"/>
      <c r="F116" s="1"/>
      <c r="G116" s="1"/>
      <c r="H116" s="1"/>
      <c r="I116" s="1"/>
    </row>
    <row r="117" spans="3:9" ht="15.75" customHeight="1" x14ac:dyDescent="0.25">
      <c r="C117" s="51"/>
      <c r="D117" s="1"/>
      <c r="E117" s="1"/>
      <c r="F117" s="1"/>
      <c r="G117" s="1"/>
      <c r="H117" s="1"/>
      <c r="I117" s="1"/>
    </row>
    <row r="118" spans="3:9" ht="15.75" customHeight="1" x14ac:dyDescent="0.25">
      <c r="C118" s="51"/>
      <c r="D118" s="1"/>
      <c r="E118" s="1"/>
      <c r="F118" s="1"/>
      <c r="G118" s="1"/>
      <c r="H118" s="1"/>
      <c r="I118" s="1"/>
    </row>
    <row r="119" spans="3:9" ht="15.75" customHeight="1" x14ac:dyDescent="0.25">
      <c r="C119" s="51"/>
      <c r="D119" s="1"/>
      <c r="E119" s="1"/>
      <c r="F119" s="1"/>
      <c r="G119" s="1"/>
      <c r="H119" s="1"/>
      <c r="I119" s="1"/>
    </row>
    <row r="120" spans="3:9" ht="15.75" customHeight="1" x14ac:dyDescent="0.25">
      <c r="C120" s="51"/>
      <c r="D120" s="1"/>
      <c r="E120" s="1"/>
      <c r="F120" s="1"/>
      <c r="G120" s="1"/>
      <c r="H120" s="1"/>
      <c r="I120" s="1"/>
    </row>
    <row r="121" spans="3:9" ht="15.75" customHeight="1" x14ac:dyDescent="0.25">
      <c r="C121" s="51"/>
      <c r="D121" s="1"/>
      <c r="E121" s="1"/>
      <c r="F121" s="1"/>
      <c r="G121" s="1"/>
      <c r="H121" s="1"/>
      <c r="I121" s="1"/>
    </row>
    <row r="122" spans="3:9" ht="15.75" customHeight="1" x14ac:dyDescent="0.25">
      <c r="C122" s="51"/>
      <c r="D122" s="1"/>
      <c r="E122" s="1"/>
      <c r="F122" s="1"/>
      <c r="G122" s="1"/>
      <c r="H122" s="1"/>
      <c r="I122" s="1"/>
    </row>
    <row r="123" spans="3:9" ht="15.75" customHeight="1" x14ac:dyDescent="0.25">
      <c r="C123" s="51"/>
      <c r="D123" s="1"/>
      <c r="E123" s="1"/>
      <c r="F123" s="1"/>
      <c r="G123" s="1"/>
      <c r="H123" s="1"/>
      <c r="I123" s="1"/>
    </row>
    <row r="124" spans="3:9" ht="15.75" customHeight="1" x14ac:dyDescent="0.25">
      <c r="C124" s="51"/>
      <c r="D124" s="1"/>
      <c r="E124" s="1"/>
      <c r="F124" s="1"/>
      <c r="G124" s="1"/>
      <c r="H124" s="1"/>
      <c r="I124" s="1"/>
    </row>
    <row r="125" spans="3:9" ht="15.75" customHeight="1" x14ac:dyDescent="0.25">
      <c r="C125" s="51"/>
      <c r="D125" s="1"/>
      <c r="E125" s="1"/>
      <c r="F125" s="1"/>
      <c r="G125" s="1"/>
      <c r="H125" s="1"/>
      <c r="I125" s="1"/>
    </row>
    <row r="126" spans="3:9" ht="15.75" customHeight="1" x14ac:dyDescent="0.25">
      <c r="C126" s="51"/>
      <c r="D126" s="1"/>
      <c r="E126" s="1"/>
      <c r="F126" s="1"/>
      <c r="G126" s="1"/>
      <c r="H126" s="1"/>
      <c r="I126" s="1"/>
    </row>
    <row r="127" spans="3:9" ht="15.75" customHeight="1" x14ac:dyDescent="0.25">
      <c r="C127" s="51"/>
      <c r="D127" s="1"/>
      <c r="E127" s="1"/>
      <c r="F127" s="1"/>
      <c r="G127" s="1"/>
      <c r="H127" s="1"/>
      <c r="I127" s="1"/>
    </row>
    <row r="128" spans="3:9" ht="15.75" customHeight="1" x14ac:dyDescent="0.25">
      <c r="C128" s="51"/>
      <c r="D128" s="1"/>
      <c r="E128" s="1"/>
      <c r="F128" s="1"/>
      <c r="G128" s="1"/>
      <c r="H128" s="1"/>
      <c r="I128" s="1"/>
    </row>
    <row r="129" spans="3:9" ht="15.75" customHeight="1" x14ac:dyDescent="0.25">
      <c r="C129" s="51"/>
      <c r="D129" s="1"/>
      <c r="E129" s="1"/>
      <c r="F129" s="1"/>
      <c r="G129" s="1"/>
      <c r="H129" s="1"/>
      <c r="I129" s="1"/>
    </row>
    <row r="130" spans="3:9" ht="15.75" customHeight="1" x14ac:dyDescent="0.25">
      <c r="C130" s="51"/>
      <c r="D130" s="1"/>
      <c r="E130" s="1"/>
      <c r="F130" s="1"/>
      <c r="G130" s="1"/>
      <c r="H130" s="1"/>
      <c r="I130" s="1"/>
    </row>
    <row r="131" spans="3:9" ht="15.75" customHeight="1" x14ac:dyDescent="0.25">
      <c r="C131" s="51"/>
      <c r="D131" s="1"/>
      <c r="E131" s="1"/>
      <c r="F131" s="1"/>
      <c r="G131" s="1"/>
      <c r="H131" s="1"/>
      <c r="I131" s="1"/>
    </row>
    <row r="132" spans="3:9" ht="15.75" customHeight="1" x14ac:dyDescent="0.25">
      <c r="C132" s="51"/>
      <c r="D132" s="1"/>
      <c r="E132" s="1"/>
      <c r="F132" s="1"/>
      <c r="G132" s="1"/>
      <c r="H132" s="1"/>
      <c r="I132" s="1"/>
    </row>
    <row r="133" spans="3:9" ht="15.75" customHeight="1" x14ac:dyDescent="0.25">
      <c r="C133" s="51"/>
      <c r="D133" s="1"/>
      <c r="E133" s="1"/>
      <c r="F133" s="1"/>
      <c r="G133" s="1"/>
      <c r="H133" s="1"/>
      <c r="I133" s="1"/>
    </row>
    <row r="134" spans="3:9" ht="15.75" customHeight="1" x14ac:dyDescent="0.25">
      <c r="C134" s="51"/>
      <c r="D134" s="1"/>
      <c r="E134" s="1"/>
      <c r="F134" s="1"/>
      <c r="G134" s="1"/>
      <c r="H134" s="1"/>
      <c r="I134" s="1"/>
    </row>
    <row r="135" spans="3:9" ht="15.75" customHeight="1" x14ac:dyDescent="0.25">
      <c r="C135" s="51"/>
      <c r="D135" s="1"/>
      <c r="E135" s="1"/>
      <c r="F135" s="1"/>
      <c r="G135" s="1"/>
      <c r="H135" s="1"/>
      <c r="I135" s="1"/>
    </row>
    <row r="136" spans="3:9" ht="15.75" customHeight="1" x14ac:dyDescent="0.25">
      <c r="C136" s="51"/>
      <c r="D136" s="1"/>
      <c r="E136" s="1"/>
      <c r="F136" s="1"/>
      <c r="G136" s="1"/>
      <c r="H136" s="1"/>
      <c r="I136" s="1"/>
    </row>
    <row r="137" spans="3:9" ht="15.75" customHeight="1" x14ac:dyDescent="0.25">
      <c r="C137" s="51"/>
      <c r="D137" s="1"/>
      <c r="E137" s="1"/>
      <c r="F137" s="1"/>
      <c r="G137" s="1"/>
      <c r="H137" s="1"/>
      <c r="I137" s="1"/>
    </row>
    <row r="138" spans="3:9" ht="15.75" customHeight="1" x14ac:dyDescent="0.25">
      <c r="C138" s="51"/>
      <c r="D138" s="1"/>
      <c r="E138" s="1"/>
      <c r="F138" s="1"/>
      <c r="G138" s="1"/>
      <c r="H138" s="1"/>
      <c r="I138" s="1"/>
    </row>
    <row r="139" spans="3:9" ht="15.75" customHeight="1" x14ac:dyDescent="0.25">
      <c r="C139" s="51"/>
      <c r="D139" s="1"/>
      <c r="E139" s="1"/>
      <c r="F139" s="1"/>
      <c r="G139" s="1"/>
      <c r="H139" s="1"/>
      <c r="I139" s="1"/>
    </row>
    <row r="140" spans="3:9" ht="15.75" customHeight="1" x14ac:dyDescent="0.25">
      <c r="C140" s="51"/>
      <c r="D140" s="1"/>
      <c r="E140" s="1"/>
      <c r="F140" s="1"/>
      <c r="G140" s="1"/>
      <c r="H140" s="1"/>
      <c r="I140" s="1"/>
    </row>
    <row r="141" spans="3:9" ht="15.75" customHeight="1" x14ac:dyDescent="0.25">
      <c r="C141" s="51"/>
      <c r="D141" s="1"/>
      <c r="E141" s="1"/>
      <c r="F141" s="1"/>
      <c r="G141" s="1"/>
      <c r="H141" s="1"/>
      <c r="I141" s="1"/>
    </row>
    <row r="142" spans="3:9" ht="15.75" customHeight="1" x14ac:dyDescent="0.25">
      <c r="C142" s="51"/>
      <c r="D142" s="1"/>
      <c r="E142" s="1"/>
      <c r="F142" s="1"/>
      <c r="G142" s="1"/>
      <c r="H142" s="1"/>
      <c r="I142" s="1"/>
    </row>
    <row r="143" spans="3:9" ht="15.75" customHeight="1" x14ac:dyDescent="0.25">
      <c r="C143" s="51"/>
      <c r="D143" s="1"/>
      <c r="E143" s="1"/>
      <c r="F143" s="1"/>
      <c r="G143" s="1"/>
      <c r="H143" s="1"/>
      <c r="I143" s="1"/>
    </row>
    <row r="144" spans="3:9" ht="15.75" customHeight="1" x14ac:dyDescent="0.25">
      <c r="C144" s="51"/>
      <c r="D144" s="1"/>
      <c r="E144" s="1"/>
      <c r="F144" s="1"/>
      <c r="G144" s="1"/>
      <c r="H144" s="1"/>
      <c r="I144" s="1"/>
    </row>
    <row r="145" spans="3:9" ht="15.75" customHeight="1" x14ac:dyDescent="0.25">
      <c r="C145" s="51"/>
      <c r="D145" s="1"/>
      <c r="E145" s="1"/>
      <c r="F145" s="1"/>
      <c r="G145" s="1"/>
      <c r="H145" s="1"/>
      <c r="I145" s="1"/>
    </row>
    <row r="146" spans="3:9" ht="15.75" customHeight="1" x14ac:dyDescent="0.25">
      <c r="C146" s="51"/>
      <c r="D146" s="1"/>
      <c r="E146" s="1"/>
      <c r="F146" s="1"/>
      <c r="G146" s="1"/>
      <c r="H146" s="1"/>
      <c r="I146" s="1"/>
    </row>
    <row r="147" spans="3:9" ht="15.75" customHeight="1" x14ac:dyDescent="0.25">
      <c r="C147" s="51"/>
      <c r="D147" s="1"/>
      <c r="E147" s="1"/>
      <c r="F147" s="1"/>
      <c r="G147" s="1"/>
      <c r="H147" s="1"/>
      <c r="I147" s="1"/>
    </row>
    <row r="148" spans="3:9" ht="15.75" customHeight="1" x14ac:dyDescent="0.25">
      <c r="C148" s="51"/>
      <c r="D148" s="1"/>
      <c r="E148" s="1"/>
      <c r="F148" s="1"/>
      <c r="G148" s="1"/>
      <c r="H148" s="1"/>
      <c r="I148" s="1"/>
    </row>
    <row r="149" spans="3:9" ht="15.75" customHeight="1" x14ac:dyDescent="0.25">
      <c r="C149" s="51"/>
      <c r="D149" s="1"/>
      <c r="E149" s="1"/>
      <c r="F149" s="1"/>
      <c r="G149" s="1"/>
      <c r="H149" s="1"/>
      <c r="I149" s="1"/>
    </row>
    <row r="150" spans="3:9" ht="15.75" customHeight="1" x14ac:dyDescent="0.25">
      <c r="C150" s="51"/>
      <c r="D150" s="1"/>
      <c r="E150" s="1"/>
      <c r="F150" s="1"/>
      <c r="G150" s="1"/>
      <c r="H150" s="1"/>
      <c r="I150" s="1"/>
    </row>
    <row r="151" spans="3:9" ht="15.75" customHeight="1" x14ac:dyDescent="0.25">
      <c r="C151" s="51"/>
      <c r="D151" s="1"/>
      <c r="E151" s="1"/>
      <c r="F151" s="1"/>
      <c r="G151" s="1"/>
      <c r="H151" s="1"/>
      <c r="I151" s="1"/>
    </row>
    <row r="152" spans="3:9" ht="15.75" customHeight="1" x14ac:dyDescent="0.25">
      <c r="C152" s="51"/>
      <c r="D152" s="1"/>
      <c r="E152" s="1"/>
      <c r="F152" s="1"/>
      <c r="G152" s="1"/>
      <c r="H152" s="1"/>
      <c r="I152" s="1"/>
    </row>
    <row r="153" spans="3:9" ht="15.75" customHeight="1" x14ac:dyDescent="0.25">
      <c r="C153" s="51"/>
      <c r="D153" s="1"/>
      <c r="E153" s="1"/>
      <c r="F153" s="1"/>
      <c r="G153" s="1"/>
      <c r="H153" s="1"/>
      <c r="I153" s="1"/>
    </row>
    <row r="154" spans="3:9" ht="15.75" customHeight="1" x14ac:dyDescent="0.25">
      <c r="C154" s="51"/>
      <c r="D154" s="1"/>
      <c r="E154" s="1"/>
      <c r="F154" s="1"/>
      <c r="G154" s="1"/>
      <c r="H154" s="1"/>
      <c r="I154" s="1"/>
    </row>
    <row r="155" spans="3:9" ht="15.75" customHeight="1" x14ac:dyDescent="0.25">
      <c r="C155" s="51"/>
      <c r="D155" s="1"/>
      <c r="E155" s="1"/>
      <c r="F155" s="1"/>
      <c r="G155" s="1"/>
      <c r="H155" s="1"/>
      <c r="I155" s="1"/>
    </row>
    <row r="156" spans="3:9" ht="15.75" customHeight="1" x14ac:dyDescent="0.25">
      <c r="C156" s="51"/>
      <c r="D156" s="1"/>
      <c r="E156" s="1"/>
      <c r="F156" s="1"/>
      <c r="G156" s="1"/>
      <c r="H156" s="1"/>
      <c r="I156" s="1"/>
    </row>
    <row r="157" spans="3:9" ht="15.75" customHeight="1" x14ac:dyDescent="0.25">
      <c r="C157" s="51"/>
      <c r="D157" s="1"/>
      <c r="E157" s="1"/>
      <c r="F157" s="1"/>
      <c r="G157" s="1"/>
      <c r="H157" s="1"/>
      <c r="I157" s="1"/>
    </row>
    <row r="158" spans="3:9" ht="15.75" customHeight="1" x14ac:dyDescent="0.25">
      <c r="C158" s="51"/>
      <c r="D158" s="1"/>
      <c r="E158" s="1"/>
      <c r="F158" s="1"/>
      <c r="G158" s="1"/>
      <c r="H158" s="1"/>
      <c r="I158" s="1"/>
    </row>
    <row r="159" spans="3:9" ht="15.75" customHeight="1" x14ac:dyDescent="0.25">
      <c r="C159" s="51"/>
      <c r="D159" s="1"/>
      <c r="E159" s="1"/>
      <c r="F159" s="1"/>
      <c r="G159" s="1"/>
      <c r="H159" s="1"/>
      <c r="I159" s="1"/>
    </row>
    <row r="160" spans="3:9" ht="15.75" customHeight="1" x14ac:dyDescent="0.25">
      <c r="C160" s="51"/>
      <c r="D160" s="1"/>
      <c r="E160" s="1"/>
      <c r="F160" s="1"/>
      <c r="G160" s="1"/>
      <c r="H160" s="1"/>
      <c r="I160" s="1"/>
    </row>
    <row r="161" spans="3:9" ht="15.75" customHeight="1" x14ac:dyDescent="0.25">
      <c r="C161" s="51"/>
      <c r="D161" s="1"/>
      <c r="E161" s="1"/>
      <c r="F161" s="1"/>
      <c r="G161" s="1"/>
      <c r="H161" s="1"/>
      <c r="I161" s="1"/>
    </row>
    <row r="162" spans="3:9" ht="15.75" customHeight="1" x14ac:dyDescent="0.25">
      <c r="C162" s="51"/>
      <c r="D162" s="1"/>
      <c r="E162" s="1"/>
      <c r="F162" s="1"/>
      <c r="G162" s="1"/>
      <c r="H162" s="1"/>
      <c r="I162" s="1"/>
    </row>
    <row r="163" spans="3:9" ht="15.75" customHeight="1" x14ac:dyDescent="0.25">
      <c r="C163" s="51"/>
      <c r="D163" s="1"/>
      <c r="E163" s="1"/>
      <c r="F163" s="1"/>
      <c r="G163" s="1"/>
      <c r="H163" s="1"/>
      <c r="I163" s="1"/>
    </row>
    <row r="164" spans="3:9" ht="15.75" customHeight="1" x14ac:dyDescent="0.25">
      <c r="C164" s="51"/>
      <c r="D164" s="1"/>
      <c r="E164" s="1"/>
      <c r="F164" s="1"/>
      <c r="G164" s="1"/>
      <c r="H164" s="1"/>
      <c r="I164" s="1"/>
    </row>
    <row r="165" spans="3:9" ht="15.75" customHeight="1" x14ac:dyDescent="0.25">
      <c r="C165" s="51"/>
      <c r="D165" s="1"/>
      <c r="E165" s="1"/>
      <c r="F165" s="1"/>
      <c r="G165" s="1"/>
      <c r="H165" s="1"/>
      <c r="I165" s="1"/>
    </row>
    <row r="166" spans="3:9" ht="15.75" customHeight="1" x14ac:dyDescent="0.25">
      <c r="C166" s="51"/>
      <c r="D166" s="1"/>
      <c r="E166" s="1"/>
      <c r="F166" s="1"/>
      <c r="G166" s="1"/>
      <c r="H166" s="1"/>
      <c r="I166" s="1"/>
    </row>
    <row r="167" spans="3:9" ht="15.75" customHeight="1" x14ac:dyDescent="0.25">
      <c r="C167" s="51"/>
      <c r="D167" s="1"/>
      <c r="E167" s="1"/>
      <c r="F167" s="1"/>
      <c r="G167" s="1"/>
      <c r="H167" s="1"/>
      <c r="I167" s="1"/>
    </row>
    <row r="168" spans="3:9" ht="15.75" customHeight="1" x14ac:dyDescent="0.25">
      <c r="C168" s="51"/>
      <c r="D168" s="1"/>
      <c r="E168" s="1"/>
      <c r="F168" s="1"/>
      <c r="G168" s="1"/>
      <c r="H168" s="1"/>
      <c r="I168" s="1"/>
    </row>
    <row r="169" spans="3:9" ht="15.75" customHeight="1" x14ac:dyDescent="0.25">
      <c r="C169" s="51"/>
      <c r="D169" s="1"/>
      <c r="E169" s="1"/>
      <c r="F169" s="1"/>
      <c r="G169" s="1"/>
      <c r="H169" s="1"/>
      <c r="I169" s="1"/>
    </row>
    <row r="170" spans="3:9" ht="15.75" customHeight="1" x14ac:dyDescent="0.25">
      <c r="C170" s="51"/>
      <c r="D170" s="1"/>
      <c r="E170" s="1"/>
      <c r="F170" s="1"/>
      <c r="G170" s="1"/>
      <c r="H170" s="1"/>
      <c r="I170" s="1"/>
    </row>
    <row r="171" spans="3:9" ht="15.75" customHeight="1" x14ac:dyDescent="0.25">
      <c r="C171" s="51"/>
      <c r="D171" s="1"/>
      <c r="E171" s="1"/>
      <c r="F171" s="1"/>
      <c r="G171" s="1"/>
      <c r="H171" s="1"/>
      <c r="I171" s="1"/>
    </row>
    <row r="172" spans="3:9" ht="15.75" customHeight="1" x14ac:dyDescent="0.25">
      <c r="C172" s="51"/>
      <c r="D172" s="1"/>
      <c r="E172" s="1"/>
      <c r="F172" s="1"/>
      <c r="G172" s="1"/>
      <c r="H172" s="1"/>
      <c r="I172" s="1"/>
    </row>
    <row r="173" spans="3:9" ht="15.75" customHeight="1" x14ac:dyDescent="0.25">
      <c r="C173" s="51"/>
      <c r="D173" s="1"/>
      <c r="E173" s="1"/>
      <c r="F173" s="1"/>
      <c r="G173" s="1"/>
      <c r="H173" s="1"/>
      <c r="I173" s="1"/>
    </row>
    <row r="174" spans="3:9" ht="15.75" customHeight="1" x14ac:dyDescent="0.25">
      <c r="C174" s="51"/>
      <c r="D174" s="1"/>
      <c r="E174" s="1"/>
      <c r="F174" s="1"/>
      <c r="G174" s="1"/>
      <c r="H174" s="1"/>
      <c r="I174" s="1"/>
    </row>
    <row r="175" spans="3:9" ht="15.75" customHeight="1" x14ac:dyDescent="0.25">
      <c r="C175" s="51"/>
      <c r="D175" s="1"/>
      <c r="E175" s="1"/>
      <c r="F175" s="1"/>
      <c r="G175" s="1"/>
      <c r="H175" s="1"/>
      <c r="I175" s="1"/>
    </row>
    <row r="176" spans="3:9" ht="15.75" customHeight="1" x14ac:dyDescent="0.25">
      <c r="C176" s="51"/>
      <c r="D176" s="1"/>
      <c r="E176" s="1"/>
      <c r="F176" s="1"/>
      <c r="G176" s="1"/>
      <c r="H176" s="1"/>
      <c r="I176" s="1"/>
    </row>
    <row r="177" spans="3:9" ht="15.75" customHeight="1" x14ac:dyDescent="0.25">
      <c r="C177" s="51"/>
      <c r="D177" s="1"/>
      <c r="E177" s="1"/>
      <c r="F177" s="1"/>
      <c r="G177" s="1"/>
      <c r="H177" s="1"/>
      <c r="I177" s="1"/>
    </row>
    <row r="178" spans="3:9" ht="15.75" customHeight="1" x14ac:dyDescent="0.25">
      <c r="C178" s="51"/>
      <c r="D178" s="1"/>
      <c r="E178" s="1"/>
      <c r="F178" s="1"/>
      <c r="G178" s="1"/>
      <c r="H178" s="1"/>
      <c r="I178" s="1"/>
    </row>
    <row r="179" spans="3:9" ht="15.75" customHeight="1" x14ac:dyDescent="0.25">
      <c r="C179" s="51"/>
      <c r="D179" s="1"/>
      <c r="E179" s="1"/>
      <c r="F179" s="1"/>
      <c r="G179" s="1"/>
      <c r="H179" s="1"/>
      <c r="I179" s="1"/>
    </row>
    <row r="180" spans="3:9" ht="15.75" customHeight="1" x14ac:dyDescent="0.25">
      <c r="C180" s="51"/>
      <c r="D180" s="1"/>
      <c r="E180" s="1"/>
      <c r="F180" s="1"/>
      <c r="G180" s="1"/>
      <c r="H180" s="1"/>
      <c r="I180" s="1"/>
    </row>
    <row r="181" spans="3:9" ht="15.75" customHeight="1" x14ac:dyDescent="0.25">
      <c r="C181" s="51"/>
      <c r="D181" s="1"/>
      <c r="E181" s="1"/>
      <c r="F181" s="1"/>
      <c r="G181" s="1"/>
      <c r="H181" s="1"/>
      <c r="I181" s="1"/>
    </row>
    <row r="182" spans="3:9" ht="15.75" customHeight="1" x14ac:dyDescent="0.25">
      <c r="C182" s="51"/>
      <c r="D182" s="1"/>
      <c r="E182" s="1"/>
      <c r="F182" s="1"/>
      <c r="G182" s="1"/>
      <c r="H182" s="1"/>
      <c r="I182" s="1"/>
    </row>
    <row r="183" spans="3:9" ht="15.75" customHeight="1" x14ac:dyDescent="0.25">
      <c r="C183" s="51"/>
      <c r="D183" s="1"/>
      <c r="E183" s="1"/>
      <c r="F183" s="1"/>
      <c r="G183" s="1"/>
      <c r="H183" s="1"/>
      <c r="I183" s="1"/>
    </row>
    <row r="184" spans="3:9" ht="15.75" customHeight="1" x14ac:dyDescent="0.25">
      <c r="C184" s="51"/>
      <c r="D184" s="1"/>
      <c r="E184" s="1"/>
      <c r="F184" s="1"/>
      <c r="G184" s="1"/>
      <c r="H184" s="1"/>
      <c r="I184" s="1"/>
    </row>
    <row r="185" spans="3:9" ht="15.75" customHeight="1" x14ac:dyDescent="0.25">
      <c r="C185" s="51"/>
      <c r="D185" s="1"/>
      <c r="E185" s="1"/>
      <c r="F185" s="1"/>
      <c r="G185" s="1"/>
      <c r="H185" s="1"/>
      <c r="I185" s="1"/>
    </row>
    <row r="186" spans="3:9" ht="15.75" customHeight="1" x14ac:dyDescent="0.25">
      <c r="C186" s="51"/>
      <c r="D186" s="1"/>
      <c r="E186" s="1"/>
      <c r="F186" s="1"/>
      <c r="G186" s="1"/>
      <c r="H186" s="1"/>
      <c r="I186" s="1"/>
    </row>
    <row r="187" spans="3:9" ht="15.75" customHeight="1" x14ac:dyDescent="0.25">
      <c r="C187" s="51"/>
      <c r="D187" s="1"/>
      <c r="E187" s="1"/>
      <c r="F187" s="1"/>
      <c r="G187" s="1"/>
      <c r="H187" s="1"/>
      <c r="I187" s="1"/>
    </row>
    <row r="188" spans="3:9" ht="15.75" customHeight="1" x14ac:dyDescent="0.25">
      <c r="C188" s="51"/>
      <c r="D188" s="1"/>
      <c r="E188" s="1"/>
      <c r="F188" s="1"/>
      <c r="G188" s="1"/>
      <c r="H188" s="1"/>
      <c r="I188" s="1"/>
    </row>
    <row r="189" spans="3:9" ht="15.75" customHeight="1" x14ac:dyDescent="0.25">
      <c r="C189" s="51"/>
      <c r="D189" s="1"/>
      <c r="E189" s="1"/>
      <c r="F189" s="1"/>
      <c r="G189" s="1"/>
      <c r="H189" s="1"/>
      <c r="I189" s="1"/>
    </row>
    <row r="190" spans="3:9" ht="15.75" customHeight="1" x14ac:dyDescent="0.25">
      <c r="C190" s="51"/>
      <c r="D190" s="1"/>
      <c r="E190" s="1"/>
      <c r="F190" s="1"/>
      <c r="G190" s="1"/>
      <c r="H190" s="1"/>
      <c r="I190" s="1"/>
    </row>
    <row r="191" spans="3:9" ht="15.75" customHeight="1" x14ac:dyDescent="0.25">
      <c r="C191" s="51"/>
      <c r="D191" s="1"/>
      <c r="E191" s="1"/>
      <c r="F191" s="1"/>
      <c r="G191" s="1"/>
      <c r="H191" s="1"/>
      <c r="I191" s="1"/>
    </row>
    <row r="192" spans="3:9" ht="15.75" customHeight="1" x14ac:dyDescent="0.25">
      <c r="C192" s="51"/>
      <c r="D192" s="1"/>
      <c r="E192" s="1"/>
      <c r="F192" s="1"/>
      <c r="G192" s="1"/>
      <c r="H192" s="1"/>
      <c r="I192" s="1"/>
    </row>
    <row r="193" spans="3:9" ht="15.75" customHeight="1" x14ac:dyDescent="0.25">
      <c r="C193" s="51"/>
      <c r="D193" s="1"/>
      <c r="E193" s="1"/>
      <c r="F193" s="1"/>
      <c r="G193" s="1"/>
      <c r="H193" s="1"/>
      <c r="I193" s="1"/>
    </row>
    <row r="194" spans="3:9" ht="15.75" customHeight="1" x14ac:dyDescent="0.25">
      <c r="C194" s="51"/>
      <c r="D194" s="1"/>
      <c r="E194" s="1"/>
      <c r="F194" s="1"/>
      <c r="G194" s="1"/>
      <c r="H194" s="1"/>
      <c r="I194" s="1"/>
    </row>
    <row r="195" spans="3:9" ht="15.75" customHeight="1" x14ac:dyDescent="0.25">
      <c r="C195" s="51"/>
      <c r="D195" s="1"/>
      <c r="E195" s="1"/>
      <c r="F195" s="1"/>
      <c r="G195" s="1"/>
      <c r="H195" s="1"/>
      <c r="I195" s="1"/>
    </row>
    <row r="196" spans="3:9" ht="15.75" customHeight="1" x14ac:dyDescent="0.25">
      <c r="C196" s="51"/>
      <c r="D196" s="1"/>
      <c r="E196" s="1"/>
      <c r="F196" s="1"/>
      <c r="G196" s="1"/>
      <c r="H196" s="1"/>
      <c r="I196" s="1"/>
    </row>
    <row r="197" spans="3:9" ht="15.75" customHeight="1" x14ac:dyDescent="0.25">
      <c r="C197" s="51"/>
      <c r="D197" s="1"/>
      <c r="E197" s="1"/>
      <c r="F197" s="1"/>
      <c r="G197" s="1"/>
      <c r="H197" s="1"/>
      <c r="I197" s="1"/>
    </row>
    <row r="198" spans="3:9" ht="15.75" customHeight="1" x14ac:dyDescent="0.25">
      <c r="C198" s="51"/>
      <c r="D198" s="1"/>
      <c r="E198" s="1"/>
      <c r="F198" s="1"/>
      <c r="G198" s="1"/>
      <c r="H198" s="1"/>
      <c r="I198" s="1"/>
    </row>
    <row r="199" spans="3:9" ht="15.75" customHeight="1" x14ac:dyDescent="0.25">
      <c r="C199" s="51"/>
      <c r="D199" s="1"/>
      <c r="E199" s="1"/>
      <c r="F199" s="1"/>
      <c r="G199" s="1"/>
      <c r="H199" s="1"/>
      <c r="I199" s="1"/>
    </row>
    <row r="200" spans="3:9" ht="15.75" customHeight="1" x14ac:dyDescent="0.25">
      <c r="C200" s="51"/>
      <c r="D200" s="1"/>
      <c r="E200" s="1"/>
      <c r="F200" s="1"/>
      <c r="G200" s="1"/>
      <c r="H200" s="1"/>
      <c r="I200" s="1"/>
    </row>
    <row r="201" spans="3:9" ht="15.75" customHeight="1" x14ac:dyDescent="0.25">
      <c r="C201" s="51"/>
      <c r="D201" s="1"/>
      <c r="E201" s="1"/>
      <c r="F201" s="1"/>
      <c r="G201" s="1"/>
      <c r="H201" s="1"/>
      <c r="I201" s="1"/>
    </row>
    <row r="202" spans="3:9" ht="15.75" customHeight="1" x14ac:dyDescent="0.25">
      <c r="C202" s="51"/>
      <c r="D202" s="1"/>
      <c r="E202" s="1"/>
      <c r="F202" s="1"/>
      <c r="G202" s="1"/>
      <c r="H202" s="1"/>
      <c r="I202" s="1"/>
    </row>
    <row r="203" spans="3:9" ht="15.75" customHeight="1" x14ac:dyDescent="0.25">
      <c r="C203" s="51"/>
      <c r="D203" s="1"/>
      <c r="E203" s="1"/>
      <c r="F203" s="1"/>
      <c r="G203" s="1"/>
      <c r="H203" s="1"/>
      <c r="I203" s="1"/>
    </row>
    <row r="204" spans="3:9" ht="15.75" customHeight="1" x14ac:dyDescent="0.25">
      <c r="C204" s="51"/>
      <c r="D204" s="1"/>
      <c r="E204" s="1"/>
      <c r="F204" s="1"/>
      <c r="G204" s="1"/>
      <c r="H204" s="1"/>
      <c r="I204" s="1"/>
    </row>
    <row r="205" spans="3:9" ht="15.75" customHeight="1" x14ac:dyDescent="0.25">
      <c r="C205" s="51"/>
      <c r="D205" s="1"/>
      <c r="E205" s="1"/>
      <c r="F205" s="1"/>
      <c r="G205" s="1"/>
      <c r="H205" s="1"/>
      <c r="I205" s="1"/>
    </row>
    <row r="206" spans="3:9" ht="15.75" customHeight="1" x14ac:dyDescent="0.25">
      <c r="C206" s="51"/>
      <c r="D206" s="1"/>
      <c r="E206" s="1"/>
      <c r="F206" s="1"/>
      <c r="G206" s="1"/>
      <c r="H206" s="1"/>
      <c r="I206" s="1"/>
    </row>
    <row r="207" spans="3:9" ht="15.75" customHeight="1" x14ac:dyDescent="0.25">
      <c r="C207" s="51"/>
      <c r="D207" s="1"/>
      <c r="E207" s="1"/>
      <c r="F207" s="1"/>
      <c r="G207" s="1"/>
      <c r="H207" s="1"/>
      <c r="I207" s="1"/>
    </row>
    <row r="208" spans="3:9" ht="15.75" customHeight="1" x14ac:dyDescent="0.25">
      <c r="C208" s="51"/>
      <c r="D208" s="1"/>
      <c r="E208" s="1"/>
      <c r="F208" s="1"/>
      <c r="G208" s="1"/>
      <c r="H208" s="1"/>
      <c r="I208" s="1"/>
    </row>
    <row r="209" spans="3:9" ht="15.75" customHeight="1" x14ac:dyDescent="0.25">
      <c r="C209" s="51"/>
      <c r="D209" s="1"/>
      <c r="E209" s="1"/>
      <c r="F209" s="1"/>
      <c r="G209" s="1"/>
      <c r="H209" s="1"/>
      <c r="I209" s="1"/>
    </row>
    <row r="210" spans="3:9" ht="15.75" customHeight="1" x14ac:dyDescent="0.25">
      <c r="C210" s="51"/>
      <c r="D210" s="1"/>
      <c r="E210" s="1"/>
      <c r="F210" s="1"/>
      <c r="G210" s="1"/>
      <c r="H210" s="1"/>
      <c r="I210" s="1"/>
    </row>
    <row r="211" spans="3:9" ht="15.75" customHeight="1" x14ac:dyDescent="0.25">
      <c r="C211" s="51"/>
      <c r="D211" s="1"/>
      <c r="E211" s="1"/>
      <c r="F211" s="1"/>
      <c r="G211" s="1"/>
      <c r="H211" s="1"/>
      <c r="I211" s="1"/>
    </row>
    <row r="212" spans="3:9" ht="15.75" customHeight="1" x14ac:dyDescent="0.25">
      <c r="C212" s="51"/>
      <c r="D212" s="1"/>
      <c r="E212" s="1"/>
      <c r="F212" s="1"/>
      <c r="G212" s="1"/>
      <c r="H212" s="1"/>
      <c r="I212" s="1"/>
    </row>
    <row r="213" spans="3:9" ht="15.75" customHeight="1" x14ac:dyDescent="0.25">
      <c r="C213" s="51"/>
      <c r="D213" s="1"/>
      <c r="E213" s="1"/>
      <c r="F213" s="1"/>
      <c r="G213" s="1"/>
      <c r="H213" s="1"/>
      <c r="I213" s="1"/>
    </row>
    <row r="214" spans="3:9" ht="15.75" customHeight="1" x14ac:dyDescent="0.25">
      <c r="C214" s="51"/>
      <c r="D214" s="1"/>
      <c r="E214" s="1"/>
      <c r="F214" s="1"/>
      <c r="G214" s="1"/>
      <c r="H214" s="1"/>
      <c r="I214" s="1"/>
    </row>
    <row r="215" spans="3:9" ht="15.75" customHeight="1" x14ac:dyDescent="0.25">
      <c r="C215" s="51"/>
      <c r="D215" s="1"/>
      <c r="E215" s="1"/>
      <c r="F215" s="1"/>
      <c r="G215" s="1"/>
      <c r="H215" s="1"/>
      <c r="I215" s="1"/>
    </row>
    <row r="216" spans="3:9" ht="15.75" customHeight="1" x14ac:dyDescent="0.25">
      <c r="C216" s="51"/>
      <c r="D216" s="1"/>
      <c r="E216" s="1"/>
      <c r="F216" s="1"/>
      <c r="G216" s="1"/>
      <c r="H216" s="1"/>
      <c r="I216" s="1"/>
    </row>
    <row r="217" spans="3:9" ht="15.75" customHeight="1" x14ac:dyDescent="0.25">
      <c r="C217" s="51"/>
      <c r="D217" s="1"/>
      <c r="E217" s="1"/>
      <c r="F217" s="1"/>
      <c r="G217" s="1"/>
      <c r="H217" s="1"/>
      <c r="I217" s="1"/>
    </row>
    <row r="218" spans="3:9" ht="15.75" customHeight="1" x14ac:dyDescent="0.25">
      <c r="C218" s="51"/>
      <c r="D218" s="1"/>
      <c r="E218" s="1"/>
      <c r="F218" s="1"/>
      <c r="G218" s="1"/>
      <c r="H218" s="1"/>
      <c r="I218" s="1"/>
    </row>
    <row r="219" spans="3:9" ht="15.75" customHeight="1" x14ac:dyDescent="0.25">
      <c r="C219" s="51"/>
      <c r="D219" s="1"/>
      <c r="E219" s="1"/>
      <c r="F219" s="1"/>
      <c r="G219" s="1"/>
      <c r="H219" s="1"/>
      <c r="I219" s="1"/>
    </row>
    <row r="220" spans="3:9" ht="15.75" customHeight="1" x14ac:dyDescent="0.25">
      <c r="C220" s="51"/>
      <c r="D220" s="1"/>
      <c r="E220" s="1"/>
      <c r="F220" s="1"/>
      <c r="G220" s="1"/>
      <c r="H220" s="1"/>
      <c r="I220" s="1"/>
    </row>
    <row r="221" spans="3:9" ht="15.75" customHeight="1" x14ac:dyDescent="0.25">
      <c r="C221" s="51"/>
      <c r="D221" s="1"/>
      <c r="E221" s="1"/>
      <c r="F221" s="1"/>
      <c r="G221" s="1"/>
      <c r="H221" s="1"/>
      <c r="I221" s="1"/>
    </row>
    <row r="222" spans="3:9" ht="15.75" customHeight="1" x14ac:dyDescent="0.25">
      <c r="C222" s="51"/>
      <c r="D222" s="1"/>
      <c r="E222" s="1"/>
      <c r="F222" s="1"/>
      <c r="G222" s="1"/>
      <c r="H222" s="1"/>
      <c r="I222" s="1"/>
    </row>
    <row r="223" spans="3:9" ht="15.75" customHeight="1" x14ac:dyDescent="0.25">
      <c r="C223" s="51"/>
      <c r="D223" s="1"/>
      <c r="E223" s="1"/>
      <c r="F223" s="1"/>
      <c r="G223" s="1"/>
      <c r="H223" s="1"/>
      <c r="I223" s="1"/>
    </row>
    <row r="224" spans="3:9" ht="15.75" customHeight="1" x14ac:dyDescent="0.25">
      <c r="C224" s="51"/>
      <c r="D224" s="1"/>
      <c r="E224" s="1"/>
      <c r="F224" s="1"/>
      <c r="G224" s="1"/>
      <c r="H224" s="1"/>
      <c r="I224" s="1"/>
    </row>
    <row r="225" spans="3:9" ht="15.75" customHeight="1" x14ac:dyDescent="0.25">
      <c r="C225" s="51"/>
      <c r="D225" s="1"/>
      <c r="E225" s="1"/>
      <c r="F225" s="1"/>
      <c r="G225" s="1"/>
      <c r="H225" s="1"/>
      <c r="I225" s="1"/>
    </row>
    <row r="226" spans="3:9" ht="15.75" customHeight="1" x14ac:dyDescent="0.25">
      <c r="C226" s="51"/>
      <c r="D226" s="1"/>
      <c r="E226" s="1"/>
      <c r="F226" s="1"/>
      <c r="G226" s="1"/>
      <c r="H226" s="1"/>
      <c r="I226" s="1"/>
    </row>
    <row r="227" spans="3:9" ht="15.75" customHeight="1" x14ac:dyDescent="0.25">
      <c r="C227" s="51"/>
      <c r="D227" s="1"/>
      <c r="E227" s="1"/>
      <c r="F227" s="1"/>
      <c r="G227" s="1"/>
      <c r="H227" s="1"/>
      <c r="I227" s="1"/>
    </row>
    <row r="228" spans="3:9" ht="15.75" customHeight="1" x14ac:dyDescent="0.25">
      <c r="C228" s="51"/>
      <c r="D228" s="1"/>
      <c r="E228" s="1"/>
      <c r="F228" s="1"/>
      <c r="G228" s="1"/>
      <c r="H228" s="1"/>
      <c r="I228" s="1"/>
    </row>
    <row r="229" spans="3:9" ht="15.75" customHeight="1" x14ac:dyDescent="0.25">
      <c r="C229" s="51"/>
      <c r="D229" s="1"/>
      <c r="E229" s="1"/>
      <c r="F229" s="1"/>
      <c r="G229" s="1"/>
      <c r="H229" s="1"/>
      <c r="I229" s="1"/>
    </row>
    <row r="230" spans="3:9" ht="15.75" customHeight="1" x14ac:dyDescent="0.25">
      <c r="C230" s="51"/>
      <c r="D230" s="1"/>
      <c r="E230" s="1"/>
      <c r="F230" s="1"/>
      <c r="G230" s="1"/>
      <c r="H230" s="1"/>
      <c r="I230" s="1"/>
    </row>
    <row r="231" spans="3:9" ht="15.75" customHeight="1" x14ac:dyDescent="0.25">
      <c r="C231" s="51"/>
      <c r="D231" s="1"/>
      <c r="E231" s="1"/>
      <c r="F231" s="1"/>
      <c r="G231" s="1"/>
      <c r="H231" s="1"/>
      <c r="I231" s="1"/>
    </row>
    <row r="232" spans="3:9" ht="15.75" customHeight="1" x14ac:dyDescent="0.25">
      <c r="C232" s="51"/>
      <c r="D232" s="1"/>
      <c r="E232" s="1"/>
      <c r="F232" s="1"/>
      <c r="G232" s="1"/>
      <c r="H232" s="1"/>
      <c r="I232" s="1"/>
    </row>
    <row r="233" spans="3:9" ht="15.75" customHeight="1" x14ac:dyDescent="0.25">
      <c r="C233" s="51"/>
      <c r="D233" s="1"/>
      <c r="E233" s="1"/>
      <c r="F233" s="1"/>
      <c r="G233" s="1"/>
      <c r="H233" s="1"/>
      <c r="I233" s="1"/>
    </row>
    <row r="234" spans="3:9" ht="15.75" customHeight="1" x14ac:dyDescent="0.25">
      <c r="C234" s="51"/>
      <c r="D234" s="1"/>
      <c r="E234" s="1"/>
      <c r="F234" s="1"/>
      <c r="G234" s="1"/>
      <c r="H234" s="1"/>
      <c r="I234" s="1"/>
    </row>
    <row r="235" spans="3:9" ht="15.75" customHeight="1" x14ac:dyDescent="0.25">
      <c r="C235" s="51"/>
      <c r="D235" s="1"/>
      <c r="E235" s="1"/>
      <c r="F235" s="1"/>
      <c r="G235" s="1"/>
      <c r="H235" s="1"/>
      <c r="I235" s="1"/>
    </row>
    <row r="236" spans="3:9" ht="15.75" customHeight="1" x14ac:dyDescent="0.25">
      <c r="C236" s="51"/>
      <c r="D236" s="1"/>
      <c r="E236" s="1"/>
      <c r="F236" s="1"/>
      <c r="G236" s="1"/>
      <c r="H236" s="1"/>
      <c r="I236" s="1"/>
    </row>
    <row r="237" spans="3:9" ht="15.75" customHeight="1" x14ac:dyDescent="0.25">
      <c r="C237" s="51"/>
      <c r="D237" s="1"/>
      <c r="E237" s="1"/>
      <c r="F237" s="1"/>
      <c r="G237" s="1"/>
      <c r="H237" s="1"/>
      <c r="I237" s="1"/>
    </row>
    <row r="238" spans="3:9" ht="15.75" customHeight="1" x14ac:dyDescent="0.25">
      <c r="C238" s="51"/>
      <c r="D238" s="1"/>
      <c r="E238" s="1"/>
      <c r="F238" s="1"/>
      <c r="G238" s="1"/>
      <c r="H238" s="1"/>
      <c r="I238" s="1"/>
    </row>
    <row r="239" spans="3:9" ht="15.75" customHeight="1" x14ac:dyDescent="0.25">
      <c r="C239" s="51"/>
      <c r="D239" s="1"/>
      <c r="E239" s="1"/>
      <c r="F239" s="1"/>
      <c r="G239" s="1"/>
      <c r="H239" s="1"/>
      <c r="I239" s="1"/>
    </row>
    <row r="240" spans="3:9" ht="15.75" customHeight="1" x14ac:dyDescent="0.25">
      <c r="C240" s="51"/>
      <c r="D240" s="1"/>
      <c r="E240" s="1"/>
      <c r="F240" s="1"/>
      <c r="G240" s="1"/>
      <c r="H240" s="1"/>
      <c r="I240" s="1"/>
    </row>
    <row r="241" spans="3:9" ht="15.75" customHeight="1" x14ac:dyDescent="0.25">
      <c r="C241" s="51"/>
      <c r="D241" s="1"/>
      <c r="E241" s="1"/>
      <c r="F241" s="1"/>
      <c r="G241" s="1"/>
      <c r="H241" s="1"/>
      <c r="I241" s="1"/>
    </row>
    <row r="242" spans="3:9" ht="15.75" customHeight="1" x14ac:dyDescent="0.25">
      <c r="C242" s="51"/>
      <c r="D242" s="1"/>
      <c r="E242" s="1"/>
      <c r="F242" s="1"/>
      <c r="G242" s="1"/>
      <c r="H242" s="1"/>
      <c r="I242" s="1"/>
    </row>
    <row r="243" spans="3:9" ht="15.75" customHeight="1" x14ac:dyDescent="0.25">
      <c r="C243" s="51"/>
      <c r="D243" s="1"/>
      <c r="E243" s="1"/>
      <c r="F243" s="1"/>
      <c r="G243" s="1"/>
      <c r="H243" s="1"/>
      <c r="I243" s="1"/>
    </row>
    <row r="244" spans="3:9" ht="15.75" customHeight="1" x14ac:dyDescent="0.25">
      <c r="C244" s="51"/>
      <c r="D244" s="1"/>
      <c r="E244" s="1"/>
      <c r="F244" s="1"/>
      <c r="G244" s="1"/>
      <c r="H244" s="1"/>
      <c r="I244" s="1"/>
    </row>
    <row r="245" spans="3:9" ht="15.75" customHeight="1" x14ac:dyDescent="0.25">
      <c r="C245" s="51"/>
      <c r="D245" s="1"/>
      <c r="E245" s="1"/>
      <c r="F245" s="1"/>
      <c r="G245" s="1"/>
      <c r="H245" s="1"/>
      <c r="I245" s="1"/>
    </row>
    <row r="246" spans="3:9" ht="15.75" customHeight="1" x14ac:dyDescent="0.25">
      <c r="C246" s="51"/>
      <c r="D246" s="1"/>
      <c r="E246" s="1"/>
      <c r="F246" s="1"/>
      <c r="G246" s="1"/>
      <c r="H246" s="1"/>
      <c r="I246" s="1"/>
    </row>
    <row r="247" spans="3:9" ht="15.75" customHeight="1" x14ac:dyDescent="0.25">
      <c r="C247" s="51"/>
      <c r="D247" s="1"/>
      <c r="E247" s="1"/>
      <c r="F247" s="1"/>
      <c r="G247" s="1"/>
      <c r="H247" s="1"/>
      <c r="I247" s="1"/>
    </row>
    <row r="248" spans="3:9" ht="15.75" customHeight="1" x14ac:dyDescent="0.25">
      <c r="C248" s="51"/>
      <c r="D248" s="1"/>
      <c r="E248" s="1"/>
      <c r="F248" s="1"/>
      <c r="G248" s="1"/>
      <c r="H248" s="1"/>
      <c r="I248" s="1"/>
    </row>
    <row r="249" spans="3:9" ht="15.75" customHeight="1" x14ac:dyDescent="0.25">
      <c r="C249" s="51"/>
      <c r="D249" s="1"/>
      <c r="E249" s="1"/>
      <c r="F249" s="1"/>
      <c r="G249" s="1"/>
      <c r="H249" s="1"/>
      <c r="I249" s="1"/>
    </row>
    <row r="250" spans="3:9" ht="15.75" customHeight="1" x14ac:dyDescent="0.25">
      <c r="C250" s="51"/>
      <c r="D250" s="1"/>
      <c r="E250" s="1"/>
      <c r="F250" s="1"/>
      <c r="G250" s="1"/>
      <c r="H250" s="1"/>
      <c r="I250" s="1"/>
    </row>
    <row r="251" spans="3:9" ht="15.75" customHeight="1" x14ac:dyDescent="0.25">
      <c r="C251" s="51"/>
      <c r="D251" s="1"/>
      <c r="E251" s="1"/>
      <c r="F251" s="1"/>
      <c r="G251" s="1"/>
      <c r="H251" s="1"/>
      <c r="I251" s="1"/>
    </row>
    <row r="252" spans="3:9" ht="15.75" customHeight="1" x14ac:dyDescent="0.25">
      <c r="C252" s="51"/>
      <c r="D252" s="1"/>
      <c r="E252" s="1"/>
      <c r="F252" s="1"/>
      <c r="G252" s="1"/>
      <c r="H252" s="1"/>
      <c r="I252" s="1"/>
    </row>
    <row r="253" spans="3:9" ht="15.75" customHeight="1" x14ac:dyDescent="0.25">
      <c r="C253" s="51"/>
      <c r="D253" s="1"/>
      <c r="E253" s="1"/>
      <c r="F253" s="1"/>
      <c r="G253" s="1"/>
      <c r="H253" s="1"/>
      <c r="I253" s="1"/>
    </row>
    <row r="254" spans="3:9" ht="15.75" customHeight="1" x14ac:dyDescent="0.25">
      <c r="C254" s="51"/>
      <c r="D254" s="1"/>
      <c r="E254" s="1"/>
      <c r="F254" s="1"/>
      <c r="G254" s="1"/>
      <c r="H254" s="1"/>
      <c r="I254" s="1"/>
    </row>
    <row r="255" spans="3:9" ht="15.75" customHeight="1" x14ac:dyDescent="0.25">
      <c r="C255" s="51"/>
      <c r="D255" s="1"/>
      <c r="E255" s="1"/>
      <c r="F255" s="1"/>
      <c r="G255" s="1"/>
      <c r="H255" s="1"/>
      <c r="I255" s="1"/>
    </row>
    <row r="256" spans="3:9" ht="15.75" customHeight="1" x14ac:dyDescent="0.25">
      <c r="C256" s="51"/>
      <c r="D256" s="1"/>
      <c r="E256" s="1"/>
      <c r="F256" s="1"/>
      <c r="G256" s="1"/>
      <c r="H256" s="1"/>
      <c r="I256" s="1"/>
    </row>
    <row r="257" spans="3:9" ht="15.75" customHeight="1" x14ac:dyDescent="0.25">
      <c r="C257" s="51"/>
      <c r="D257" s="1"/>
      <c r="E257" s="1"/>
      <c r="F257" s="1"/>
      <c r="G257" s="1"/>
      <c r="H257" s="1"/>
      <c r="I257" s="1"/>
    </row>
    <row r="258" spans="3:9" ht="15.75" customHeight="1" x14ac:dyDescent="0.25">
      <c r="C258" s="51"/>
      <c r="D258" s="1"/>
      <c r="E258" s="1"/>
      <c r="F258" s="1"/>
      <c r="G258" s="1"/>
      <c r="H258" s="1"/>
      <c r="I258" s="1"/>
    </row>
    <row r="259" spans="3:9" ht="15.75" customHeight="1" x14ac:dyDescent="0.25">
      <c r="C259" s="51"/>
      <c r="D259" s="1"/>
      <c r="E259" s="1"/>
      <c r="F259" s="1"/>
      <c r="G259" s="1"/>
      <c r="H259" s="1"/>
      <c r="I259" s="1"/>
    </row>
    <row r="260" spans="3:9" ht="15.75" customHeight="1" x14ac:dyDescent="0.25">
      <c r="C260" s="51"/>
      <c r="D260" s="1"/>
      <c r="E260" s="1"/>
      <c r="F260" s="1"/>
      <c r="G260" s="1"/>
      <c r="H260" s="1"/>
      <c r="I260" s="1"/>
    </row>
    <row r="261" spans="3:9" ht="15.75" customHeight="1" x14ac:dyDescent="0.25">
      <c r="C261" s="51"/>
      <c r="D261" s="1"/>
      <c r="E261" s="1"/>
      <c r="F261" s="1"/>
      <c r="G261" s="1"/>
      <c r="H261" s="1"/>
      <c r="I261" s="1"/>
    </row>
    <row r="262" spans="3:9" ht="15.75" customHeight="1" x14ac:dyDescent="0.25">
      <c r="C262" s="51"/>
      <c r="D262" s="1"/>
      <c r="E262" s="1"/>
      <c r="F262" s="1"/>
      <c r="G262" s="1"/>
      <c r="H262" s="1"/>
      <c r="I262" s="1"/>
    </row>
    <row r="263" spans="3:9" ht="15.75" customHeight="1" x14ac:dyDescent="0.25">
      <c r="C263" s="51"/>
      <c r="D263" s="1"/>
      <c r="E263" s="1"/>
      <c r="F263" s="1"/>
      <c r="G263" s="1"/>
      <c r="H263" s="1"/>
      <c r="I263" s="1"/>
    </row>
    <row r="264" spans="3:9" ht="15.75" customHeight="1" x14ac:dyDescent="0.25">
      <c r="C264" s="51"/>
      <c r="D264" s="1"/>
      <c r="E264" s="1"/>
      <c r="F264" s="1"/>
      <c r="G264" s="1"/>
      <c r="H264" s="1"/>
      <c r="I264" s="1"/>
    </row>
    <row r="265" spans="3:9" ht="15.75" customHeight="1" x14ac:dyDescent="0.25">
      <c r="C265" s="51"/>
      <c r="D265" s="1"/>
      <c r="E265" s="1"/>
      <c r="F265" s="1"/>
      <c r="G265" s="1"/>
      <c r="H265" s="1"/>
      <c r="I265" s="1"/>
    </row>
    <row r="266" spans="3:9" ht="15.75" customHeight="1" x14ac:dyDescent="0.25">
      <c r="C266" s="51"/>
      <c r="D266" s="1"/>
      <c r="E266" s="1"/>
      <c r="F266" s="1"/>
      <c r="G266" s="1"/>
      <c r="H266" s="1"/>
      <c r="I266" s="1"/>
    </row>
    <row r="267" spans="3:9" ht="15.75" customHeight="1" x14ac:dyDescent="0.25">
      <c r="C267" s="51"/>
      <c r="D267" s="1"/>
      <c r="E267" s="1"/>
      <c r="F267" s="1"/>
      <c r="G267" s="1"/>
      <c r="H267" s="1"/>
      <c r="I267" s="1"/>
    </row>
    <row r="268" spans="3:9" ht="15.75" customHeight="1" x14ac:dyDescent="0.25">
      <c r="C268" s="51"/>
      <c r="D268" s="1"/>
      <c r="E268" s="1"/>
      <c r="F268" s="1"/>
      <c r="G268" s="1"/>
      <c r="H268" s="1"/>
      <c r="I268" s="1"/>
    </row>
    <row r="269" spans="3:9" ht="15.75" customHeight="1" x14ac:dyDescent="0.25">
      <c r="C269" s="51"/>
      <c r="D269" s="1"/>
      <c r="E269" s="1"/>
      <c r="F269" s="1"/>
      <c r="G269" s="1"/>
      <c r="H269" s="1"/>
      <c r="I269" s="1"/>
    </row>
    <row r="270" spans="3:9" ht="15.75" customHeight="1" x14ac:dyDescent="0.25">
      <c r="C270" s="51"/>
      <c r="D270" s="1"/>
      <c r="E270" s="1"/>
      <c r="F270" s="1"/>
      <c r="G270" s="1"/>
      <c r="H270" s="1"/>
      <c r="I270" s="1"/>
    </row>
    <row r="271" spans="3:9" ht="15.75" customHeight="1" x14ac:dyDescent="0.25">
      <c r="C271" s="51"/>
      <c r="D271" s="1"/>
      <c r="E271" s="1"/>
      <c r="F271" s="1"/>
      <c r="G271" s="1"/>
      <c r="H271" s="1"/>
      <c r="I271" s="1"/>
    </row>
    <row r="272" spans="3:9" ht="15.75" customHeight="1" x14ac:dyDescent="0.25">
      <c r="C272" s="51"/>
      <c r="D272" s="1"/>
      <c r="E272" s="1"/>
      <c r="F272" s="1"/>
      <c r="G272" s="1"/>
      <c r="H272" s="1"/>
      <c r="I272" s="1"/>
    </row>
    <row r="273" spans="3:9" ht="15.75" customHeight="1" x14ac:dyDescent="0.25">
      <c r="C273" s="51"/>
      <c r="D273" s="1"/>
      <c r="E273" s="1"/>
      <c r="F273" s="1"/>
      <c r="G273" s="1"/>
      <c r="H273" s="1"/>
      <c r="I273" s="1"/>
    </row>
    <row r="274" spans="3:9" ht="15.75" customHeight="1" x14ac:dyDescent="0.25">
      <c r="C274" s="51"/>
      <c r="D274" s="1"/>
      <c r="E274" s="1"/>
      <c r="F274" s="1"/>
      <c r="G274" s="1"/>
      <c r="H274" s="1"/>
      <c r="I274" s="1"/>
    </row>
    <row r="275" spans="3:9" ht="15.75" customHeight="1" x14ac:dyDescent="0.25">
      <c r="C275" s="51"/>
      <c r="D275" s="1"/>
      <c r="E275" s="1"/>
      <c r="F275" s="1"/>
      <c r="G275" s="1"/>
      <c r="H275" s="1"/>
      <c r="I275" s="1"/>
    </row>
    <row r="276" spans="3:9" ht="15.75" customHeight="1" x14ac:dyDescent="0.25">
      <c r="C276" s="51"/>
      <c r="D276" s="1"/>
      <c r="E276" s="1"/>
      <c r="F276" s="1"/>
      <c r="G276" s="1"/>
      <c r="H276" s="1"/>
      <c r="I276" s="1"/>
    </row>
    <row r="277" spans="3:9" ht="15.75" customHeight="1" x14ac:dyDescent="0.25">
      <c r="C277" s="51"/>
      <c r="D277" s="1"/>
      <c r="E277" s="1"/>
      <c r="F277" s="1"/>
      <c r="G277" s="1"/>
      <c r="H277" s="1"/>
      <c r="I277" s="1"/>
    </row>
    <row r="278" spans="3:9" ht="15.75" customHeight="1" x14ac:dyDescent="0.25">
      <c r="C278" s="51"/>
      <c r="D278" s="1"/>
      <c r="E278" s="1"/>
      <c r="F278" s="1"/>
      <c r="G278" s="1"/>
      <c r="H278" s="1"/>
      <c r="I278" s="1"/>
    </row>
    <row r="279" spans="3:9" ht="15.75" customHeight="1" x14ac:dyDescent="0.25">
      <c r="C279" s="51"/>
      <c r="D279" s="1"/>
      <c r="E279" s="1"/>
      <c r="F279" s="1"/>
      <c r="G279" s="1"/>
      <c r="H279" s="1"/>
      <c r="I279" s="1"/>
    </row>
    <row r="280" spans="3:9" ht="15.75" customHeight="1" x14ac:dyDescent="0.25">
      <c r="C280" s="51"/>
      <c r="D280" s="1"/>
      <c r="E280" s="1"/>
      <c r="F280" s="1"/>
      <c r="G280" s="1"/>
      <c r="H280" s="1"/>
      <c r="I280" s="1"/>
    </row>
    <row r="281" spans="3:9" ht="15.75" customHeight="1" x14ac:dyDescent="0.25">
      <c r="C281" s="51"/>
      <c r="D281" s="1"/>
      <c r="E281" s="1"/>
      <c r="F281" s="1"/>
      <c r="G281" s="1"/>
      <c r="H281" s="1"/>
      <c r="I281" s="1"/>
    </row>
    <row r="282" spans="3:9" ht="15.75" customHeight="1" x14ac:dyDescent="0.25">
      <c r="C282" s="51"/>
      <c r="D282" s="1"/>
      <c r="E282" s="1"/>
      <c r="F282" s="1"/>
      <c r="G282" s="1"/>
      <c r="H282" s="1"/>
      <c r="I282" s="1"/>
    </row>
    <row r="283" spans="3:9" ht="15.75" customHeight="1" x14ac:dyDescent="0.25">
      <c r="C283" s="51"/>
      <c r="D283" s="1"/>
      <c r="E283" s="1"/>
      <c r="F283" s="1"/>
      <c r="G283" s="1"/>
      <c r="H283" s="1"/>
      <c r="I283" s="1"/>
    </row>
    <row r="284" spans="3:9" ht="15.75" customHeight="1" x14ac:dyDescent="0.25">
      <c r="C284" s="51"/>
      <c r="D284" s="1"/>
      <c r="E284" s="1"/>
      <c r="F284" s="1"/>
      <c r="G284" s="1"/>
      <c r="H284" s="1"/>
      <c r="I284" s="1"/>
    </row>
    <row r="285" spans="3:9" ht="15.75" customHeight="1" x14ac:dyDescent="0.25">
      <c r="C285" s="51"/>
      <c r="D285" s="1"/>
      <c r="E285" s="1"/>
      <c r="F285" s="1"/>
      <c r="G285" s="1"/>
      <c r="H285" s="1"/>
      <c r="I285" s="1"/>
    </row>
    <row r="286" spans="3:9" ht="15.75" customHeight="1" x14ac:dyDescent="0.25">
      <c r="C286" s="51"/>
      <c r="D286" s="1"/>
      <c r="E286" s="1"/>
      <c r="F286" s="1"/>
      <c r="G286" s="1"/>
      <c r="H286" s="1"/>
      <c r="I286" s="1"/>
    </row>
    <row r="287" spans="3:9" ht="15.75" customHeight="1" x14ac:dyDescent="0.25">
      <c r="C287" s="51"/>
      <c r="D287" s="1"/>
      <c r="E287" s="1"/>
      <c r="F287" s="1"/>
      <c r="G287" s="1"/>
      <c r="H287" s="1"/>
      <c r="I287" s="1"/>
    </row>
    <row r="288" spans="3:9" ht="15.75" customHeight="1" x14ac:dyDescent="0.25">
      <c r="C288" s="51"/>
      <c r="D288" s="1"/>
      <c r="E288" s="1"/>
      <c r="F288" s="1"/>
      <c r="G288" s="1"/>
      <c r="H288" s="1"/>
      <c r="I288" s="1"/>
    </row>
    <row r="289" spans="3:9" ht="15.75" customHeight="1" x14ac:dyDescent="0.25">
      <c r="C289" s="51"/>
      <c r="D289" s="1"/>
      <c r="E289" s="1"/>
      <c r="F289" s="1"/>
      <c r="G289" s="1"/>
      <c r="H289" s="1"/>
      <c r="I289" s="1"/>
    </row>
    <row r="290" spans="3:9" ht="15.75" customHeight="1" x14ac:dyDescent="0.25">
      <c r="C290" s="51"/>
      <c r="D290" s="1"/>
      <c r="E290" s="1"/>
      <c r="F290" s="1"/>
      <c r="G290" s="1"/>
      <c r="H290" s="1"/>
      <c r="I290" s="1"/>
    </row>
    <row r="291" spans="3:9" ht="15.75" customHeight="1" x14ac:dyDescent="0.25">
      <c r="C291" s="51"/>
      <c r="D291" s="1"/>
      <c r="E291" s="1"/>
      <c r="F291" s="1"/>
      <c r="G291" s="1"/>
      <c r="H291" s="1"/>
      <c r="I291" s="1"/>
    </row>
    <row r="292" spans="3:9" ht="15.75" customHeight="1" x14ac:dyDescent="0.25">
      <c r="C292" s="51"/>
      <c r="D292" s="1"/>
      <c r="E292" s="1"/>
      <c r="F292" s="1"/>
      <c r="G292" s="1"/>
      <c r="H292" s="1"/>
      <c r="I292" s="1"/>
    </row>
    <row r="293" spans="3:9" ht="15.75" customHeight="1" x14ac:dyDescent="0.25">
      <c r="C293" s="51"/>
      <c r="D293" s="1"/>
      <c r="E293" s="1"/>
      <c r="F293" s="1"/>
      <c r="G293" s="1"/>
      <c r="H293" s="1"/>
      <c r="I293" s="1"/>
    </row>
    <row r="294" spans="3:9" ht="15.75" customHeight="1" x14ac:dyDescent="0.25">
      <c r="C294" s="51"/>
      <c r="D294" s="1"/>
      <c r="E294" s="1"/>
      <c r="F294" s="1"/>
      <c r="G294" s="1"/>
      <c r="H294" s="1"/>
      <c r="I294" s="1"/>
    </row>
    <row r="295" spans="3:9" ht="15.75" customHeight="1" x14ac:dyDescent="0.25">
      <c r="C295" s="51"/>
      <c r="D295" s="1"/>
      <c r="E295" s="1"/>
      <c r="F295" s="1"/>
      <c r="G295" s="1"/>
      <c r="H295" s="1"/>
      <c r="I295" s="1"/>
    </row>
    <row r="296" spans="3:9" ht="15.75" customHeight="1" x14ac:dyDescent="0.25">
      <c r="C296" s="51"/>
      <c r="D296" s="1"/>
      <c r="E296" s="1"/>
      <c r="F296" s="1"/>
      <c r="G296" s="1"/>
      <c r="H296" s="1"/>
      <c r="I296" s="1"/>
    </row>
    <row r="297" spans="3:9" ht="15.75" customHeight="1" x14ac:dyDescent="0.25">
      <c r="C297" s="51"/>
      <c r="D297" s="1"/>
      <c r="E297" s="1"/>
      <c r="F297" s="1"/>
      <c r="G297" s="1"/>
      <c r="H297" s="1"/>
      <c r="I297" s="1"/>
    </row>
    <row r="298" spans="3:9" ht="15.75" customHeight="1" x14ac:dyDescent="0.25">
      <c r="C298" s="51"/>
      <c r="D298" s="1"/>
      <c r="E298" s="1"/>
      <c r="F298" s="1"/>
      <c r="G298" s="1"/>
      <c r="H298" s="1"/>
      <c r="I298" s="1"/>
    </row>
    <row r="299" spans="3:9" ht="15.75" customHeight="1" x14ac:dyDescent="0.25">
      <c r="C299" s="51"/>
      <c r="D299" s="1"/>
      <c r="E299" s="1"/>
      <c r="F299" s="1"/>
      <c r="G299" s="1"/>
      <c r="H299" s="1"/>
      <c r="I299" s="1"/>
    </row>
    <row r="300" spans="3:9" ht="15.75" customHeight="1" x14ac:dyDescent="0.25">
      <c r="C300" s="51"/>
      <c r="D300" s="1"/>
      <c r="E300" s="1"/>
      <c r="F300" s="1"/>
      <c r="G300" s="1"/>
      <c r="H300" s="1"/>
      <c r="I300" s="1"/>
    </row>
    <row r="301" spans="3:9" ht="15.75" customHeight="1" x14ac:dyDescent="0.25">
      <c r="C301" s="51"/>
      <c r="D301" s="1"/>
      <c r="E301" s="1"/>
      <c r="F301" s="1"/>
      <c r="G301" s="1"/>
      <c r="H301" s="1"/>
      <c r="I301" s="1"/>
    </row>
    <row r="302" spans="3:9" ht="15.75" customHeight="1" x14ac:dyDescent="0.25">
      <c r="C302" s="51"/>
      <c r="D302" s="1"/>
      <c r="E302" s="1"/>
      <c r="F302" s="1"/>
      <c r="G302" s="1"/>
      <c r="H302" s="1"/>
      <c r="I302" s="1"/>
    </row>
    <row r="303" spans="3:9" ht="15.75" customHeight="1" x14ac:dyDescent="0.25">
      <c r="C303" s="51"/>
      <c r="D303" s="1"/>
      <c r="E303" s="1"/>
      <c r="F303" s="1"/>
      <c r="G303" s="1"/>
      <c r="H303" s="1"/>
      <c r="I303" s="1"/>
    </row>
    <row r="304" spans="3:9" ht="15.75" customHeight="1" x14ac:dyDescent="0.25">
      <c r="C304" s="51"/>
      <c r="D304" s="1"/>
      <c r="E304" s="1"/>
      <c r="F304" s="1"/>
      <c r="G304" s="1"/>
      <c r="H304" s="1"/>
      <c r="I304" s="1"/>
    </row>
    <row r="305" spans="3:9" ht="15.75" customHeight="1" x14ac:dyDescent="0.25">
      <c r="C305" s="51"/>
      <c r="D305" s="1"/>
      <c r="E305" s="1"/>
      <c r="F305" s="1"/>
      <c r="G305" s="1"/>
      <c r="H305" s="1"/>
      <c r="I305" s="1"/>
    </row>
    <row r="306" spans="3:9" ht="15.75" customHeight="1" x14ac:dyDescent="0.25">
      <c r="C306" s="51"/>
      <c r="D306" s="1"/>
      <c r="E306" s="1"/>
      <c r="F306" s="1"/>
      <c r="G306" s="1"/>
      <c r="H306" s="1"/>
      <c r="I306" s="1"/>
    </row>
    <row r="307" spans="3:9" ht="15.75" customHeight="1" x14ac:dyDescent="0.25">
      <c r="C307" s="51"/>
      <c r="D307" s="1"/>
      <c r="E307" s="1"/>
      <c r="F307" s="1"/>
      <c r="G307" s="1"/>
      <c r="H307" s="1"/>
      <c r="I307" s="1"/>
    </row>
    <row r="308" spans="3:9" ht="15.75" customHeight="1" x14ac:dyDescent="0.25">
      <c r="C308" s="51"/>
      <c r="D308" s="1"/>
      <c r="E308" s="1"/>
      <c r="F308" s="1"/>
      <c r="G308" s="1"/>
      <c r="H308" s="1"/>
      <c r="I308" s="1"/>
    </row>
    <row r="309" spans="3:9" ht="15.75" customHeight="1" x14ac:dyDescent="0.25">
      <c r="C309" s="51"/>
      <c r="D309" s="1"/>
      <c r="E309" s="1"/>
      <c r="F309" s="1"/>
      <c r="G309" s="1"/>
      <c r="H309" s="1"/>
      <c r="I309" s="1"/>
    </row>
    <row r="310" spans="3:9" ht="15.75" customHeight="1" x14ac:dyDescent="0.25">
      <c r="C310" s="51"/>
      <c r="D310" s="1"/>
      <c r="E310" s="1"/>
      <c r="F310" s="1"/>
      <c r="G310" s="1"/>
      <c r="H310" s="1"/>
      <c r="I310" s="1"/>
    </row>
    <row r="311" spans="3:9" ht="15.75" customHeight="1" x14ac:dyDescent="0.25">
      <c r="C311" s="51"/>
      <c r="D311" s="1"/>
      <c r="E311" s="1"/>
      <c r="F311" s="1"/>
      <c r="G311" s="1"/>
      <c r="H311" s="1"/>
      <c r="I311" s="1"/>
    </row>
    <row r="312" spans="3:9" ht="15.75" customHeight="1" x14ac:dyDescent="0.25">
      <c r="C312" s="51"/>
      <c r="D312" s="1"/>
      <c r="E312" s="1"/>
      <c r="F312" s="1"/>
      <c r="G312" s="1"/>
      <c r="H312" s="1"/>
      <c r="I312" s="1"/>
    </row>
    <row r="313" spans="3:9" ht="15.75" customHeight="1" x14ac:dyDescent="0.25">
      <c r="C313" s="51"/>
      <c r="D313" s="1"/>
      <c r="E313" s="1"/>
      <c r="F313" s="1"/>
      <c r="G313" s="1"/>
      <c r="H313" s="1"/>
      <c r="I313" s="1"/>
    </row>
    <row r="314" spans="3:9" ht="15.75" customHeight="1" x14ac:dyDescent="0.25">
      <c r="C314" s="51"/>
      <c r="D314" s="1"/>
      <c r="E314" s="1"/>
      <c r="F314" s="1"/>
      <c r="G314" s="1"/>
      <c r="H314" s="1"/>
      <c r="I314" s="1"/>
    </row>
    <row r="315" spans="3:9" ht="15.75" customHeight="1" x14ac:dyDescent="0.25">
      <c r="C315" s="51"/>
      <c r="D315" s="1"/>
      <c r="E315" s="1"/>
      <c r="F315" s="1"/>
      <c r="G315" s="1"/>
      <c r="H315" s="1"/>
      <c r="I315" s="1"/>
    </row>
    <row r="316" spans="3:9" ht="15.75" customHeight="1" x14ac:dyDescent="0.25">
      <c r="C316" s="51"/>
      <c r="D316" s="1"/>
      <c r="E316" s="1"/>
      <c r="F316" s="1"/>
      <c r="G316" s="1"/>
      <c r="H316" s="1"/>
      <c r="I316" s="1"/>
    </row>
    <row r="317" spans="3:9" ht="15.75" customHeight="1" x14ac:dyDescent="0.25">
      <c r="C317" s="51"/>
      <c r="D317" s="1"/>
      <c r="E317" s="1"/>
      <c r="F317" s="1"/>
      <c r="G317" s="1"/>
      <c r="H317" s="1"/>
      <c r="I317" s="1"/>
    </row>
    <row r="318" spans="3:9" ht="15.75" customHeight="1" x14ac:dyDescent="0.25">
      <c r="C318" s="51"/>
      <c r="D318" s="1"/>
      <c r="E318" s="1"/>
      <c r="F318" s="1"/>
      <c r="G318" s="1"/>
      <c r="H318" s="1"/>
      <c r="I318" s="1"/>
    </row>
    <row r="319" spans="3:9" ht="15.75" customHeight="1" x14ac:dyDescent="0.25">
      <c r="C319" s="51"/>
      <c r="D319" s="1"/>
      <c r="E319" s="1"/>
      <c r="F319" s="1"/>
      <c r="G319" s="1"/>
      <c r="H319" s="1"/>
      <c r="I319" s="1"/>
    </row>
    <row r="320" spans="3:9" ht="15.75" customHeight="1" x14ac:dyDescent="0.25">
      <c r="C320" s="51"/>
      <c r="D320" s="1"/>
      <c r="E320" s="1"/>
      <c r="F320" s="1"/>
      <c r="G320" s="1"/>
      <c r="H320" s="1"/>
      <c r="I320" s="1"/>
    </row>
    <row r="321" spans="3:9" ht="15.75" customHeight="1" x14ac:dyDescent="0.25">
      <c r="C321" s="51"/>
      <c r="D321" s="1"/>
      <c r="E321" s="1"/>
      <c r="F321" s="1"/>
      <c r="G321" s="1"/>
      <c r="H321" s="1"/>
      <c r="I321" s="1"/>
    </row>
    <row r="322" spans="3:9" ht="15.75" customHeight="1" x14ac:dyDescent="0.25">
      <c r="C322" s="51"/>
      <c r="D322" s="1"/>
      <c r="E322" s="1"/>
      <c r="F322" s="1"/>
      <c r="G322" s="1"/>
      <c r="H322" s="1"/>
      <c r="I322" s="1"/>
    </row>
    <row r="323" spans="3:9" ht="15.75" customHeight="1" x14ac:dyDescent="0.25">
      <c r="C323" s="51"/>
      <c r="D323" s="1"/>
      <c r="E323" s="1"/>
      <c r="F323" s="1"/>
      <c r="G323" s="1"/>
      <c r="H323" s="1"/>
      <c r="I323" s="1"/>
    </row>
    <row r="324" spans="3:9" ht="15.75" customHeight="1" x14ac:dyDescent="0.25">
      <c r="C324" s="51"/>
      <c r="D324" s="1"/>
      <c r="E324" s="1"/>
      <c r="F324" s="1"/>
      <c r="G324" s="1"/>
      <c r="H324" s="1"/>
      <c r="I324" s="1"/>
    </row>
    <row r="325" spans="3:9" ht="15.75" customHeight="1" x14ac:dyDescent="0.25">
      <c r="C325" s="51"/>
      <c r="D325" s="1"/>
      <c r="E325" s="1"/>
      <c r="F325" s="1"/>
      <c r="G325" s="1"/>
      <c r="H325" s="1"/>
      <c r="I325" s="1"/>
    </row>
    <row r="326" spans="3:9" ht="15.75" customHeight="1" x14ac:dyDescent="0.25">
      <c r="C326" s="51"/>
      <c r="D326" s="1"/>
      <c r="E326" s="1"/>
      <c r="F326" s="1"/>
      <c r="G326" s="1"/>
      <c r="H326" s="1"/>
      <c r="I326" s="1"/>
    </row>
    <row r="327" spans="3:9" ht="15.75" customHeight="1" x14ac:dyDescent="0.25">
      <c r="C327" s="51"/>
      <c r="D327" s="1"/>
      <c r="E327" s="1"/>
      <c r="F327" s="1"/>
      <c r="G327" s="1"/>
      <c r="H327" s="1"/>
      <c r="I327" s="1"/>
    </row>
    <row r="328" spans="3:9" ht="15.75" customHeight="1" x14ac:dyDescent="0.25">
      <c r="C328" s="51"/>
      <c r="D328" s="1"/>
      <c r="E328" s="1"/>
      <c r="F328" s="1"/>
      <c r="G328" s="1"/>
      <c r="H328" s="1"/>
      <c r="I328" s="1"/>
    </row>
    <row r="329" spans="3:9" ht="15.75" customHeight="1" x14ac:dyDescent="0.25">
      <c r="C329" s="51"/>
      <c r="D329" s="1"/>
      <c r="E329" s="1"/>
      <c r="F329" s="1"/>
      <c r="G329" s="1"/>
      <c r="H329" s="1"/>
      <c r="I329" s="1"/>
    </row>
    <row r="330" spans="3:9" ht="15.75" customHeight="1" x14ac:dyDescent="0.25">
      <c r="C330" s="51"/>
      <c r="D330" s="1"/>
      <c r="E330" s="1"/>
      <c r="F330" s="1"/>
      <c r="G330" s="1"/>
      <c r="H330" s="1"/>
      <c r="I330" s="1"/>
    </row>
    <row r="331" spans="3:9" ht="15.75" customHeight="1" x14ac:dyDescent="0.25">
      <c r="C331" s="51"/>
      <c r="D331" s="1"/>
      <c r="E331" s="1"/>
      <c r="F331" s="1"/>
      <c r="G331" s="1"/>
      <c r="H331" s="1"/>
      <c r="I331" s="1"/>
    </row>
    <row r="332" spans="3:9" ht="15.75" customHeight="1" x14ac:dyDescent="0.25">
      <c r="C332" s="51"/>
      <c r="D332" s="1"/>
      <c r="E332" s="1"/>
      <c r="F332" s="1"/>
      <c r="G332" s="1"/>
      <c r="H332" s="1"/>
      <c r="I332" s="1"/>
    </row>
    <row r="333" spans="3:9" ht="15.75" customHeight="1" x14ac:dyDescent="0.25">
      <c r="C333" s="51"/>
      <c r="D333" s="1"/>
      <c r="E333" s="1"/>
      <c r="F333" s="1"/>
      <c r="G333" s="1"/>
      <c r="H333" s="1"/>
      <c r="I333" s="1"/>
    </row>
    <row r="334" spans="3:9" ht="15.75" customHeight="1" x14ac:dyDescent="0.25">
      <c r="C334" s="51"/>
      <c r="D334" s="1"/>
      <c r="E334" s="1"/>
      <c r="F334" s="1"/>
      <c r="G334" s="1"/>
      <c r="H334" s="1"/>
      <c r="I334" s="1"/>
    </row>
    <row r="335" spans="3:9" ht="15.75" customHeight="1" x14ac:dyDescent="0.25">
      <c r="C335" s="51"/>
      <c r="D335" s="1"/>
      <c r="E335" s="1"/>
      <c r="F335" s="1"/>
      <c r="G335" s="1"/>
      <c r="H335" s="1"/>
      <c r="I335" s="1"/>
    </row>
    <row r="336" spans="3:9" ht="15.75" customHeight="1" x14ac:dyDescent="0.25">
      <c r="C336" s="51"/>
      <c r="D336" s="1"/>
      <c r="E336" s="1"/>
      <c r="F336" s="1"/>
      <c r="G336" s="1"/>
      <c r="H336" s="1"/>
      <c r="I336" s="1"/>
    </row>
    <row r="337" spans="3:9" ht="15.75" customHeight="1" x14ac:dyDescent="0.25">
      <c r="C337" s="51"/>
      <c r="D337" s="1"/>
      <c r="E337" s="1"/>
      <c r="F337" s="1"/>
      <c r="G337" s="1"/>
      <c r="H337" s="1"/>
      <c r="I337" s="1"/>
    </row>
    <row r="338" spans="3:9" ht="15.75" customHeight="1" x14ac:dyDescent="0.25">
      <c r="C338" s="51"/>
      <c r="D338" s="1"/>
      <c r="E338" s="1"/>
      <c r="F338" s="1"/>
      <c r="G338" s="1"/>
      <c r="H338" s="1"/>
      <c r="I338" s="1"/>
    </row>
    <row r="339" spans="3:9" ht="15.75" customHeight="1" x14ac:dyDescent="0.25">
      <c r="C339" s="51"/>
      <c r="D339" s="1"/>
      <c r="E339" s="1"/>
      <c r="F339" s="1"/>
      <c r="G339" s="1"/>
      <c r="H339" s="1"/>
      <c r="I339" s="1"/>
    </row>
    <row r="340" spans="3:9" ht="15.75" customHeight="1" x14ac:dyDescent="0.25">
      <c r="C340" s="51"/>
      <c r="D340" s="1"/>
      <c r="E340" s="1"/>
      <c r="F340" s="1"/>
      <c r="G340" s="1"/>
      <c r="H340" s="1"/>
      <c r="I340" s="1"/>
    </row>
    <row r="341" spans="3:9" ht="15.75" customHeight="1" x14ac:dyDescent="0.25">
      <c r="C341" s="51"/>
      <c r="D341" s="1"/>
      <c r="E341" s="1"/>
      <c r="F341" s="1"/>
      <c r="G341" s="1"/>
      <c r="H341" s="1"/>
      <c r="I341" s="1"/>
    </row>
    <row r="342" spans="3:9" ht="15.75" customHeight="1" x14ac:dyDescent="0.25">
      <c r="C342" s="51"/>
      <c r="D342" s="1"/>
      <c r="E342" s="1"/>
      <c r="F342" s="1"/>
      <c r="G342" s="1"/>
      <c r="H342" s="1"/>
      <c r="I342" s="1"/>
    </row>
    <row r="343" spans="3:9" ht="15.75" customHeight="1" x14ac:dyDescent="0.25">
      <c r="C343" s="51"/>
      <c r="D343" s="1"/>
      <c r="E343" s="1"/>
      <c r="F343" s="1"/>
      <c r="G343" s="1"/>
      <c r="H343" s="1"/>
      <c r="I343" s="1"/>
    </row>
    <row r="344" spans="3:9" ht="15.75" customHeight="1" x14ac:dyDescent="0.25">
      <c r="C344" s="51"/>
      <c r="D344" s="1"/>
      <c r="E344" s="1"/>
      <c r="F344" s="1"/>
      <c r="G344" s="1"/>
      <c r="H344" s="1"/>
      <c r="I344" s="1"/>
    </row>
    <row r="345" spans="3:9" ht="15.75" customHeight="1" x14ac:dyDescent="0.25">
      <c r="C345" s="51"/>
      <c r="D345" s="1"/>
      <c r="E345" s="1"/>
      <c r="F345" s="1"/>
      <c r="G345" s="1"/>
      <c r="H345" s="1"/>
      <c r="I345" s="1"/>
    </row>
    <row r="346" spans="3:9" ht="15.75" customHeight="1" x14ac:dyDescent="0.25">
      <c r="C346" s="51"/>
      <c r="D346" s="1"/>
      <c r="E346" s="1"/>
      <c r="F346" s="1"/>
      <c r="G346" s="1"/>
      <c r="H346" s="1"/>
      <c r="I346" s="1"/>
    </row>
    <row r="347" spans="3:9" ht="15.75" customHeight="1" x14ac:dyDescent="0.25">
      <c r="C347" s="51"/>
      <c r="D347" s="1"/>
      <c r="E347" s="1"/>
      <c r="F347" s="1"/>
      <c r="G347" s="1"/>
      <c r="H347" s="1"/>
      <c r="I347" s="1"/>
    </row>
    <row r="348" spans="3:9" ht="15.75" customHeight="1" x14ac:dyDescent="0.25">
      <c r="C348" s="51"/>
      <c r="D348" s="1"/>
      <c r="E348" s="1"/>
      <c r="F348" s="1"/>
      <c r="G348" s="1"/>
      <c r="H348" s="1"/>
      <c r="I348" s="1"/>
    </row>
    <row r="349" spans="3:9" ht="15.75" customHeight="1" x14ac:dyDescent="0.25">
      <c r="C349" s="51"/>
      <c r="D349" s="1"/>
      <c r="E349" s="1"/>
      <c r="F349" s="1"/>
      <c r="G349" s="1"/>
      <c r="H349" s="1"/>
      <c r="I349" s="1"/>
    </row>
    <row r="350" spans="3:9" ht="15.75" customHeight="1" x14ac:dyDescent="0.25">
      <c r="C350" s="51"/>
      <c r="D350" s="1"/>
      <c r="E350" s="1"/>
      <c r="F350" s="1"/>
      <c r="G350" s="1"/>
      <c r="H350" s="1"/>
      <c r="I350" s="1"/>
    </row>
    <row r="351" spans="3:9" ht="15.75" customHeight="1" x14ac:dyDescent="0.25">
      <c r="C351" s="51"/>
      <c r="D351" s="1"/>
      <c r="E351" s="1"/>
      <c r="F351" s="1"/>
      <c r="G351" s="1"/>
      <c r="H351" s="1"/>
      <c r="I351" s="1"/>
    </row>
    <row r="352" spans="3:9" ht="15.75" customHeight="1" x14ac:dyDescent="0.25">
      <c r="C352" s="51"/>
      <c r="D352" s="1"/>
      <c r="E352" s="1"/>
      <c r="F352" s="1"/>
      <c r="G352" s="1"/>
      <c r="H352" s="1"/>
      <c r="I352" s="1"/>
    </row>
    <row r="353" spans="3:9" ht="15.75" customHeight="1" x14ac:dyDescent="0.25">
      <c r="C353" s="51"/>
      <c r="D353" s="1"/>
      <c r="E353" s="1"/>
      <c r="F353" s="1"/>
      <c r="G353" s="1"/>
      <c r="H353" s="1"/>
      <c r="I353" s="1"/>
    </row>
    <row r="354" spans="3:9" ht="15.75" customHeight="1" x14ac:dyDescent="0.25">
      <c r="C354" s="51"/>
      <c r="D354" s="1"/>
      <c r="E354" s="1"/>
      <c r="F354" s="1"/>
      <c r="G354" s="1"/>
      <c r="H354" s="1"/>
      <c r="I354" s="1"/>
    </row>
    <row r="355" spans="3:9" ht="15.75" customHeight="1" x14ac:dyDescent="0.25">
      <c r="C355" s="51"/>
      <c r="D355" s="1"/>
      <c r="E355" s="1"/>
      <c r="F355" s="1"/>
      <c r="G355" s="1"/>
      <c r="H355" s="1"/>
      <c r="I355" s="1"/>
    </row>
    <row r="356" spans="3:9" ht="15.75" customHeight="1" x14ac:dyDescent="0.25">
      <c r="C356" s="51"/>
      <c r="D356" s="1"/>
      <c r="E356" s="1"/>
      <c r="F356" s="1"/>
      <c r="G356" s="1"/>
      <c r="H356" s="1"/>
      <c r="I356" s="1"/>
    </row>
    <row r="357" spans="3:9" ht="15.75" customHeight="1" x14ac:dyDescent="0.25">
      <c r="C357" s="51"/>
      <c r="D357" s="1"/>
      <c r="E357" s="1"/>
      <c r="F357" s="1"/>
      <c r="G357" s="1"/>
      <c r="H357" s="1"/>
      <c r="I357" s="1"/>
    </row>
    <row r="358" spans="3:9" ht="15.75" customHeight="1" x14ac:dyDescent="0.25">
      <c r="C358" s="51"/>
      <c r="D358" s="1"/>
      <c r="E358" s="1"/>
      <c r="F358" s="1"/>
      <c r="G358" s="1"/>
      <c r="H358" s="1"/>
      <c r="I358" s="1"/>
    </row>
    <row r="359" spans="3:9" ht="15.75" customHeight="1" x14ac:dyDescent="0.25">
      <c r="C359" s="51"/>
      <c r="D359" s="1"/>
      <c r="E359" s="1"/>
      <c r="F359" s="1"/>
      <c r="G359" s="1"/>
      <c r="H359" s="1"/>
      <c r="I359" s="1"/>
    </row>
    <row r="360" spans="3:9" ht="15.75" customHeight="1" x14ac:dyDescent="0.25">
      <c r="C360" s="51"/>
      <c r="D360" s="1"/>
      <c r="E360" s="1"/>
      <c r="F360" s="1"/>
      <c r="G360" s="1"/>
      <c r="H360" s="1"/>
      <c r="I360" s="1"/>
    </row>
    <row r="361" spans="3:9" ht="15.75" customHeight="1" x14ac:dyDescent="0.25">
      <c r="C361" s="51"/>
      <c r="D361" s="1"/>
      <c r="E361" s="1"/>
      <c r="F361" s="1"/>
      <c r="G361" s="1"/>
      <c r="H361" s="1"/>
      <c r="I361" s="1"/>
    </row>
    <row r="362" spans="3:9" ht="15.75" customHeight="1" x14ac:dyDescent="0.25">
      <c r="C362" s="51"/>
      <c r="D362" s="1"/>
      <c r="E362" s="1"/>
      <c r="F362" s="1"/>
      <c r="G362" s="1"/>
      <c r="H362" s="1"/>
      <c r="I362" s="1"/>
    </row>
    <row r="363" spans="3:9" ht="15.75" customHeight="1" x14ac:dyDescent="0.25">
      <c r="C363" s="51"/>
      <c r="D363" s="1"/>
      <c r="E363" s="1"/>
      <c r="F363" s="1"/>
      <c r="G363" s="1"/>
      <c r="H363" s="1"/>
      <c r="I363" s="1"/>
    </row>
    <row r="364" spans="3:9" ht="15.75" customHeight="1" x14ac:dyDescent="0.25">
      <c r="C364" s="51"/>
      <c r="D364" s="1"/>
      <c r="E364" s="1"/>
      <c r="F364" s="1"/>
      <c r="G364" s="1"/>
      <c r="H364" s="1"/>
      <c r="I364" s="1"/>
    </row>
    <row r="365" spans="3:9" ht="15.75" customHeight="1" x14ac:dyDescent="0.25">
      <c r="C365" s="51"/>
      <c r="D365" s="1"/>
      <c r="E365" s="1"/>
      <c r="F365" s="1"/>
      <c r="G365" s="1"/>
      <c r="H365" s="1"/>
      <c r="I365" s="1"/>
    </row>
    <row r="366" spans="3:9" ht="15.75" customHeight="1" x14ac:dyDescent="0.25">
      <c r="C366" s="51"/>
      <c r="D366" s="1"/>
      <c r="E366" s="1"/>
      <c r="F366" s="1"/>
      <c r="G366" s="1"/>
      <c r="H366" s="1"/>
      <c r="I366" s="1"/>
    </row>
    <row r="367" spans="3:9" ht="15.75" customHeight="1" x14ac:dyDescent="0.25">
      <c r="C367" s="51"/>
      <c r="D367" s="1"/>
      <c r="E367" s="1"/>
      <c r="F367" s="1"/>
      <c r="G367" s="1"/>
      <c r="H367" s="1"/>
      <c r="I367" s="1"/>
    </row>
    <row r="368" spans="3:9" ht="15.75" customHeight="1" x14ac:dyDescent="0.25">
      <c r="C368" s="51"/>
      <c r="D368" s="1"/>
      <c r="E368" s="1"/>
      <c r="F368" s="1"/>
      <c r="G368" s="1"/>
      <c r="H368" s="1"/>
      <c r="I368" s="1"/>
    </row>
    <row r="369" spans="3:9" ht="15.75" customHeight="1" x14ac:dyDescent="0.25">
      <c r="C369" s="51"/>
      <c r="D369" s="1"/>
      <c r="E369" s="1"/>
      <c r="F369" s="1"/>
      <c r="G369" s="1"/>
      <c r="H369" s="1"/>
      <c r="I369" s="1"/>
    </row>
    <row r="370" spans="3:9" ht="15.75" customHeight="1" x14ac:dyDescent="0.25">
      <c r="C370" s="51"/>
      <c r="D370" s="1"/>
      <c r="E370" s="1"/>
      <c r="F370" s="1"/>
      <c r="G370" s="1"/>
      <c r="H370" s="1"/>
      <c r="I370" s="1"/>
    </row>
    <row r="371" spans="3:9" ht="15.75" customHeight="1" x14ac:dyDescent="0.25">
      <c r="C371" s="51"/>
      <c r="D371" s="1"/>
      <c r="E371" s="1"/>
      <c r="F371" s="1"/>
      <c r="G371" s="1"/>
      <c r="H371" s="1"/>
      <c r="I371" s="1"/>
    </row>
    <row r="372" spans="3:9" ht="15.75" customHeight="1" x14ac:dyDescent="0.25">
      <c r="C372" s="51"/>
      <c r="D372" s="1"/>
      <c r="E372" s="1"/>
      <c r="F372" s="1"/>
      <c r="G372" s="1"/>
      <c r="H372" s="1"/>
      <c r="I372" s="1"/>
    </row>
    <row r="373" spans="3:9" ht="15.75" customHeight="1" x14ac:dyDescent="0.25">
      <c r="C373" s="51"/>
      <c r="D373" s="1"/>
      <c r="E373" s="1"/>
      <c r="F373" s="1"/>
      <c r="G373" s="1"/>
      <c r="H373" s="1"/>
      <c r="I373" s="1"/>
    </row>
    <row r="374" spans="3:9" ht="15.75" customHeight="1" x14ac:dyDescent="0.25">
      <c r="C374" s="51"/>
      <c r="D374" s="1"/>
      <c r="E374" s="1"/>
      <c r="F374" s="1"/>
      <c r="G374" s="1"/>
      <c r="H374" s="1"/>
      <c r="I374" s="1"/>
    </row>
    <row r="375" spans="3:9" ht="15.75" customHeight="1" x14ac:dyDescent="0.25">
      <c r="C375" s="51"/>
      <c r="D375" s="1"/>
      <c r="E375" s="1"/>
      <c r="F375" s="1"/>
      <c r="G375" s="1"/>
      <c r="H375" s="1"/>
      <c r="I375" s="1"/>
    </row>
    <row r="376" spans="3:9" ht="15.75" customHeight="1" x14ac:dyDescent="0.25">
      <c r="C376" s="51"/>
      <c r="D376" s="1"/>
      <c r="E376" s="1"/>
      <c r="F376" s="1"/>
      <c r="G376" s="1"/>
      <c r="H376" s="1"/>
      <c r="I376" s="1"/>
    </row>
    <row r="377" spans="3:9" ht="15.75" customHeight="1" x14ac:dyDescent="0.25">
      <c r="C377" s="51"/>
      <c r="D377" s="1"/>
      <c r="E377" s="1"/>
      <c r="F377" s="1"/>
      <c r="G377" s="1"/>
      <c r="H377" s="1"/>
      <c r="I377" s="1"/>
    </row>
    <row r="378" spans="3:9" ht="15.75" customHeight="1" x14ac:dyDescent="0.25">
      <c r="C378" s="51"/>
      <c r="D378" s="1"/>
      <c r="E378" s="1"/>
      <c r="F378" s="1"/>
      <c r="G378" s="1"/>
      <c r="H378" s="1"/>
      <c r="I378" s="1"/>
    </row>
    <row r="379" spans="3:9" ht="15.75" customHeight="1" x14ac:dyDescent="0.25">
      <c r="C379" s="51"/>
      <c r="D379" s="1"/>
      <c r="E379" s="1"/>
      <c r="F379" s="1"/>
      <c r="G379" s="1"/>
      <c r="H379" s="1"/>
      <c r="I379" s="1"/>
    </row>
    <row r="380" spans="3:9" ht="15.75" customHeight="1" x14ac:dyDescent="0.25">
      <c r="C380" s="51"/>
      <c r="D380" s="1"/>
      <c r="E380" s="1"/>
      <c r="F380" s="1"/>
      <c r="G380" s="1"/>
      <c r="H380" s="1"/>
      <c r="I380" s="1"/>
    </row>
    <row r="381" spans="3:9" ht="15.75" customHeight="1" x14ac:dyDescent="0.25">
      <c r="C381" s="51"/>
      <c r="D381" s="1"/>
      <c r="E381" s="1"/>
      <c r="F381" s="1"/>
      <c r="G381" s="1"/>
      <c r="H381" s="1"/>
      <c r="I381" s="1"/>
    </row>
    <row r="382" spans="3:9" ht="15.75" customHeight="1" x14ac:dyDescent="0.25">
      <c r="C382" s="51"/>
      <c r="D382" s="1"/>
      <c r="E382" s="1"/>
      <c r="F382" s="1"/>
      <c r="G382" s="1"/>
      <c r="H382" s="1"/>
      <c r="I382" s="1"/>
    </row>
    <row r="383" spans="3:9" ht="15.75" customHeight="1" x14ac:dyDescent="0.25">
      <c r="C383" s="51"/>
      <c r="D383" s="1"/>
      <c r="E383" s="1"/>
      <c r="F383" s="1"/>
      <c r="G383" s="1"/>
      <c r="H383" s="1"/>
      <c r="I383" s="1"/>
    </row>
    <row r="384" spans="3:9" ht="15.75" customHeight="1" x14ac:dyDescent="0.25">
      <c r="C384" s="51"/>
      <c r="D384" s="1"/>
      <c r="E384" s="1"/>
      <c r="F384" s="1"/>
      <c r="G384" s="1"/>
      <c r="H384" s="1"/>
      <c r="I384" s="1"/>
    </row>
    <row r="385" spans="3:9" ht="15.75" customHeight="1" x14ac:dyDescent="0.25">
      <c r="C385" s="51"/>
      <c r="D385" s="1"/>
      <c r="E385" s="1"/>
      <c r="F385" s="1"/>
      <c r="G385" s="1"/>
      <c r="H385" s="1"/>
      <c r="I385" s="1"/>
    </row>
    <row r="386" spans="3:9" ht="15.75" customHeight="1" x14ac:dyDescent="0.25">
      <c r="C386" s="51"/>
      <c r="D386" s="1"/>
      <c r="E386" s="1"/>
      <c r="F386" s="1"/>
      <c r="G386" s="1"/>
      <c r="H386" s="1"/>
      <c r="I386" s="1"/>
    </row>
    <row r="387" spans="3:9" ht="15.75" customHeight="1" x14ac:dyDescent="0.25">
      <c r="C387" s="51"/>
      <c r="D387" s="1"/>
      <c r="E387" s="1"/>
      <c r="F387" s="1"/>
      <c r="G387" s="1"/>
      <c r="H387" s="1"/>
      <c r="I387" s="1"/>
    </row>
    <row r="388" spans="3:9" ht="15.75" customHeight="1" x14ac:dyDescent="0.25">
      <c r="C388" s="51"/>
      <c r="D388" s="1"/>
      <c r="E388" s="1"/>
      <c r="F388" s="1"/>
      <c r="G388" s="1"/>
      <c r="H388" s="1"/>
      <c r="I388" s="1"/>
    </row>
    <row r="389" spans="3:9" ht="15.75" customHeight="1" x14ac:dyDescent="0.25">
      <c r="C389" s="51"/>
      <c r="D389" s="1"/>
      <c r="E389" s="1"/>
      <c r="F389" s="1"/>
      <c r="G389" s="1"/>
      <c r="H389" s="1"/>
      <c r="I389" s="1"/>
    </row>
    <row r="390" spans="3:9" ht="15.75" customHeight="1" x14ac:dyDescent="0.25">
      <c r="C390" s="51"/>
      <c r="D390" s="1"/>
      <c r="E390" s="1"/>
      <c r="F390" s="1"/>
      <c r="G390" s="1"/>
      <c r="H390" s="1"/>
      <c r="I390" s="1"/>
    </row>
    <row r="391" spans="3:9" ht="15.75" customHeight="1" x14ac:dyDescent="0.25">
      <c r="C391" s="51"/>
      <c r="D391" s="1"/>
      <c r="E391" s="1"/>
      <c r="F391" s="1"/>
      <c r="G391" s="1"/>
      <c r="H391" s="1"/>
      <c r="I391" s="1"/>
    </row>
    <row r="392" spans="3:9" ht="15.75" customHeight="1" x14ac:dyDescent="0.25">
      <c r="C392" s="51"/>
      <c r="D392" s="1"/>
      <c r="E392" s="1"/>
      <c r="F392" s="1"/>
      <c r="G392" s="1"/>
      <c r="H392" s="1"/>
      <c r="I392" s="1"/>
    </row>
    <row r="393" spans="3:9" ht="15.75" customHeight="1" x14ac:dyDescent="0.25">
      <c r="C393" s="51"/>
      <c r="D393" s="1"/>
      <c r="E393" s="1"/>
      <c r="F393" s="1"/>
      <c r="G393" s="1"/>
      <c r="H393" s="1"/>
      <c r="I393" s="1"/>
    </row>
    <row r="394" spans="3:9" ht="15.75" customHeight="1" x14ac:dyDescent="0.25">
      <c r="C394" s="51"/>
      <c r="D394" s="1"/>
      <c r="E394" s="1"/>
      <c r="F394" s="1"/>
      <c r="G394" s="1"/>
      <c r="H394" s="1"/>
      <c r="I394" s="1"/>
    </row>
    <row r="395" spans="3:9" ht="15.75" customHeight="1" x14ac:dyDescent="0.25">
      <c r="C395" s="51"/>
      <c r="D395" s="1"/>
      <c r="E395" s="1"/>
      <c r="F395" s="1"/>
      <c r="G395" s="1"/>
      <c r="H395" s="1"/>
      <c r="I395" s="1"/>
    </row>
    <row r="396" spans="3:9" ht="15.75" customHeight="1" x14ac:dyDescent="0.25">
      <c r="C396" s="51"/>
      <c r="D396" s="1"/>
      <c r="E396" s="1"/>
      <c r="F396" s="1"/>
      <c r="G396" s="1"/>
      <c r="H396" s="1"/>
      <c r="I396" s="1"/>
    </row>
    <row r="397" spans="3:9" ht="15.75" customHeight="1" x14ac:dyDescent="0.25">
      <c r="C397" s="51"/>
      <c r="D397" s="1"/>
      <c r="E397" s="1"/>
      <c r="F397" s="1"/>
      <c r="G397" s="1"/>
      <c r="H397" s="1"/>
      <c r="I397" s="1"/>
    </row>
    <row r="398" spans="3:9" ht="15.75" customHeight="1" x14ac:dyDescent="0.25">
      <c r="C398" s="51"/>
      <c r="D398" s="1"/>
      <c r="E398" s="1"/>
      <c r="F398" s="1"/>
      <c r="G398" s="1"/>
      <c r="H398" s="1"/>
      <c r="I398" s="1"/>
    </row>
    <row r="399" spans="3:9" ht="15.75" customHeight="1" x14ac:dyDescent="0.25">
      <c r="C399" s="51"/>
      <c r="D399" s="1"/>
      <c r="E399" s="1"/>
      <c r="F399" s="1"/>
      <c r="G399" s="1"/>
      <c r="H399" s="1"/>
      <c r="I399" s="1"/>
    </row>
    <row r="400" spans="3:9" ht="15.75" customHeight="1" x14ac:dyDescent="0.25">
      <c r="C400" s="51"/>
      <c r="D400" s="1"/>
      <c r="E400" s="1"/>
      <c r="F400" s="1"/>
      <c r="G400" s="1"/>
      <c r="H400" s="1"/>
      <c r="I400" s="1"/>
    </row>
    <row r="401" spans="3:9" ht="15.75" customHeight="1" x14ac:dyDescent="0.25">
      <c r="C401" s="51"/>
      <c r="D401" s="1"/>
      <c r="E401" s="1"/>
      <c r="F401" s="1"/>
      <c r="G401" s="1"/>
      <c r="H401" s="1"/>
      <c r="I401" s="1"/>
    </row>
    <row r="402" spans="3:9" ht="15.75" customHeight="1" x14ac:dyDescent="0.25">
      <c r="C402" s="51"/>
      <c r="D402" s="1"/>
      <c r="E402" s="1"/>
      <c r="F402" s="1"/>
      <c r="G402" s="1"/>
      <c r="H402" s="1"/>
      <c r="I402" s="1"/>
    </row>
    <row r="403" spans="3:9" ht="15.75" customHeight="1" x14ac:dyDescent="0.25">
      <c r="C403" s="51"/>
      <c r="D403" s="1"/>
      <c r="E403" s="1"/>
      <c r="F403" s="1"/>
      <c r="G403" s="1"/>
      <c r="H403" s="1"/>
      <c r="I403" s="1"/>
    </row>
    <row r="404" spans="3:9" ht="15.75" customHeight="1" x14ac:dyDescent="0.25">
      <c r="C404" s="51"/>
      <c r="D404" s="1"/>
      <c r="E404" s="1"/>
      <c r="F404" s="1"/>
      <c r="G404" s="1"/>
      <c r="H404" s="1"/>
      <c r="I404" s="1"/>
    </row>
    <row r="405" spans="3:9" ht="15.75" customHeight="1" x14ac:dyDescent="0.25">
      <c r="C405" s="51"/>
      <c r="D405" s="1"/>
      <c r="E405" s="1"/>
      <c r="F405" s="1"/>
      <c r="G405" s="1"/>
      <c r="H405" s="1"/>
      <c r="I405" s="1"/>
    </row>
    <row r="406" spans="3:9" ht="15.75" customHeight="1" x14ac:dyDescent="0.25">
      <c r="C406" s="51"/>
      <c r="D406" s="1"/>
      <c r="E406" s="1"/>
      <c r="F406" s="1"/>
      <c r="G406" s="1"/>
      <c r="H406" s="1"/>
      <c r="I406" s="1"/>
    </row>
    <row r="407" spans="3:9" ht="15.75" customHeight="1" x14ac:dyDescent="0.25">
      <c r="C407" s="51"/>
      <c r="D407" s="1"/>
      <c r="E407" s="1"/>
      <c r="F407" s="1"/>
      <c r="G407" s="1"/>
      <c r="H407" s="1"/>
      <c r="I407" s="1"/>
    </row>
    <row r="408" spans="3:9" ht="15.75" customHeight="1" x14ac:dyDescent="0.25">
      <c r="C408" s="51"/>
      <c r="D408" s="1"/>
      <c r="E408" s="1"/>
      <c r="F408" s="1"/>
      <c r="G408" s="1"/>
      <c r="H408" s="1"/>
      <c r="I408" s="1"/>
    </row>
    <row r="409" spans="3:9" ht="15.75" customHeight="1" x14ac:dyDescent="0.25">
      <c r="C409" s="51"/>
      <c r="D409" s="1"/>
      <c r="E409" s="1"/>
      <c r="F409" s="1"/>
      <c r="G409" s="1"/>
      <c r="H409" s="1"/>
      <c r="I409" s="1"/>
    </row>
    <row r="410" spans="3:9" ht="15.75" customHeight="1" x14ac:dyDescent="0.25">
      <c r="C410" s="51"/>
      <c r="D410" s="1"/>
      <c r="E410" s="1"/>
      <c r="F410" s="1"/>
      <c r="G410" s="1"/>
      <c r="H410" s="1"/>
      <c r="I410" s="1"/>
    </row>
    <row r="411" spans="3:9" ht="15.75" customHeight="1" x14ac:dyDescent="0.25">
      <c r="C411" s="51"/>
      <c r="D411" s="1"/>
      <c r="E411" s="1"/>
      <c r="F411" s="1"/>
      <c r="G411" s="1"/>
      <c r="H411" s="1"/>
      <c r="I411" s="1"/>
    </row>
    <row r="412" spans="3:9" ht="15.75" customHeight="1" x14ac:dyDescent="0.25">
      <c r="C412" s="51"/>
      <c r="D412" s="1"/>
      <c r="E412" s="1"/>
      <c r="F412" s="1"/>
      <c r="G412" s="1"/>
      <c r="H412" s="1"/>
      <c r="I412" s="1"/>
    </row>
    <row r="413" spans="3:9" ht="15.75" customHeight="1" x14ac:dyDescent="0.25">
      <c r="C413" s="51"/>
      <c r="D413" s="1"/>
      <c r="E413" s="1"/>
      <c r="F413" s="1"/>
      <c r="G413" s="1"/>
      <c r="H413" s="1"/>
      <c r="I413" s="1"/>
    </row>
    <row r="414" spans="3:9" ht="15.75" customHeight="1" x14ac:dyDescent="0.25">
      <c r="C414" s="51"/>
      <c r="D414" s="1"/>
      <c r="E414" s="1"/>
      <c r="F414" s="1"/>
      <c r="G414" s="1"/>
      <c r="H414" s="1"/>
      <c r="I414" s="1"/>
    </row>
    <row r="415" spans="3:9" ht="15.75" customHeight="1" x14ac:dyDescent="0.25">
      <c r="C415" s="51"/>
      <c r="D415" s="1"/>
      <c r="E415" s="1"/>
      <c r="F415" s="1"/>
      <c r="G415" s="1"/>
      <c r="H415" s="1"/>
      <c r="I415" s="1"/>
    </row>
    <row r="416" spans="3:9" ht="15.75" customHeight="1" x14ac:dyDescent="0.25">
      <c r="C416" s="51"/>
      <c r="D416" s="1"/>
      <c r="E416" s="1"/>
      <c r="F416" s="1"/>
      <c r="G416" s="1"/>
      <c r="H416" s="1"/>
      <c r="I416" s="1"/>
    </row>
    <row r="417" spans="3:9" ht="15.75" customHeight="1" x14ac:dyDescent="0.25">
      <c r="C417" s="51"/>
      <c r="D417" s="1"/>
      <c r="E417" s="1"/>
      <c r="F417" s="1"/>
      <c r="G417" s="1"/>
      <c r="H417" s="1"/>
      <c r="I417" s="1"/>
    </row>
    <row r="418" spans="3:9" ht="15.75" customHeight="1" x14ac:dyDescent="0.25">
      <c r="C418" s="51"/>
      <c r="D418" s="1"/>
      <c r="E418" s="1"/>
      <c r="F418" s="1"/>
      <c r="G418" s="1"/>
      <c r="H418" s="1"/>
      <c r="I418" s="1"/>
    </row>
    <row r="419" spans="3:9" ht="15.75" customHeight="1" x14ac:dyDescent="0.25">
      <c r="C419" s="51"/>
      <c r="D419" s="1"/>
      <c r="E419" s="1"/>
      <c r="F419" s="1"/>
      <c r="G419" s="1"/>
      <c r="H419" s="1"/>
      <c r="I419" s="1"/>
    </row>
    <row r="420" spans="3:9" ht="15.75" customHeight="1" x14ac:dyDescent="0.25">
      <c r="C420" s="51"/>
      <c r="D420" s="1"/>
      <c r="E420" s="1"/>
      <c r="F420" s="1"/>
      <c r="G420" s="1"/>
      <c r="H420" s="1"/>
      <c r="I420" s="1"/>
    </row>
    <row r="421" spans="3:9" ht="15.75" customHeight="1" x14ac:dyDescent="0.25">
      <c r="C421" s="51"/>
      <c r="D421" s="1"/>
      <c r="E421" s="1"/>
      <c r="F421" s="1"/>
      <c r="G421" s="1"/>
      <c r="H421" s="1"/>
      <c r="I421" s="1"/>
    </row>
    <row r="422" spans="3:9" ht="15.75" customHeight="1" x14ac:dyDescent="0.25">
      <c r="C422" s="51"/>
      <c r="D422" s="1"/>
      <c r="E422" s="1"/>
      <c r="F422" s="1"/>
      <c r="G422" s="1"/>
      <c r="H422" s="1"/>
      <c r="I422" s="1"/>
    </row>
    <row r="423" spans="3:9" ht="15.75" customHeight="1" x14ac:dyDescent="0.25">
      <c r="C423" s="51"/>
      <c r="D423" s="1"/>
      <c r="E423" s="1"/>
      <c r="F423" s="1"/>
      <c r="G423" s="1"/>
      <c r="H423" s="1"/>
      <c r="I423" s="1"/>
    </row>
    <row r="424" spans="3:9" ht="15.75" customHeight="1" x14ac:dyDescent="0.25">
      <c r="C424" s="51"/>
      <c r="D424" s="1"/>
      <c r="E424" s="1"/>
      <c r="F424" s="1"/>
      <c r="G424" s="1"/>
      <c r="H424" s="1"/>
      <c r="I424" s="1"/>
    </row>
    <row r="425" spans="3:9" ht="15.75" customHeight="1" x14ac:dyDescent="0.25">
      <c r="C425" s="51"/>
      <c r="D425" s="1"/>
      <c r="E425" s="1"/>
      <c r="F425" s="1"/>
      <c r="G425" s="1"/>
      <c r="H425" s="1"/>
      <c r="I425" s="1"/>
    </row>
    <row r="426" spans="3:9" ht="15.75" customHeight="1" x14ac:dyDescent="0.25">
      <c r="C426" s="51"/>
      <c r="D426" s="1"/>
      <c r="E426" s="1"/>
      <c r="F426" s="1"/>
      <c r="G426" s="1"/>
      <c r="H426" s="1"/>
      <c r="I426" s="1"/>
    </row>
    <row r="427" spans="3:9" ht="15.75" customHeight="1" x14ac:dyDescent="0.25">
      <c r="C427" s="51"/>
      <c r="D427" s="1"/>
      <c r="E427" s="1"/>
      <c r="F427" s="1"/>
      <c r="G427" s="1"/>
      <c r="H427" s="1"/>
      <c r="I427" s="1"/>
    </row>
    <row r="428" spans="3:9" ht="15.75" customHeight="1" x14ac:dyDescent="0.25">
      <c r="C428" s="51"/>
      <c r="D428" s="1"/>
      <c r="E428" s="1"/>
      <c r="F428" s="1"/>
      <c r="G428" s="1"/>
      <c r="H428" s="1"/>
      <c r="I428" s="1"/>
    </row>
    <row r="429" spans="3:9" ht="15.75" customHeight="1" x14ac:dyDescent="0.25">
      <c r="C429" s="51"/>
      <c r="D429" s="1"/>
      <c r="E429" s="1"/>
      <c r="F429" s="1"/>
      <c r="G429" s="1"/>
      <c r="H429" s="1"/>
      <c r="I429" s="1"/>
    </row>
    <row r="430" spans="3:9" ht="15.75" customHeight="1" x14ac:dyDescent="0.25">
      <c r="C430" s="51"/>
      <c r="D430" s="1"/>
      <c r="E430" s="1"/>
      <c r="F430" s="1"/>
      <c r="G430" s="1"/>
      <c r="H430" s="1"/>
      <c r="I430" s="1"/>
    </row>
    <row r="431" spans="3:9" ht="15.75" customHeight="1" x14ac:dyDescent="0.25">
      <c r="C431" s="51"/>
      <c r="D431" s="1"/>
      <c r="E431" s="1"/>
      <c r="F431" s="1"/>
      <c r="G431" s="1"/>
      <c r="H431" s="1"/>
      <c r="I431" s="1"/>
    </row>
    <row r="432" spans="3:9" ht="15.75" customHeight="1" x14ac:dyDescent="0.25">
      <c r="C432" s="51"/>
      <c r="D432" s="1"/>
      <c r="E432" s="1"/>
      <c r="F432" s="1"/>
      <c r="G432" s="1"/>
      <c r="H432" s="1"/>
      <c r="I432" s="1"/>
    </row>
    <row r="433" spans="3:9" ht="15.75" customHeight="1" x14ac:dyDescent="0.25">
      <c r="C433" s="51"/>
      <c r="D433" s="1"/>
      <c r="E433" s="1"/>
      <c r="F433" s="1"/>
      <c r="G433" s="1"/>
      <c r="H433" s="1"/>
      <c r="I433" s="1"/>
    </row>
    <row r="434" spans="3:9" ht="15.75" customHeight="1" x14ac:dyDescent="0.25">
      <c r="C434" s="51"/>
      <c r="D434" s="1"/>
      <c r="E434" s="1"/>
      <c r="F434" s="1"/>
      <c r="G434" s="1"/>
      <c r="H434" s="1"/>
      <c r="I434" s="1"/>
    </row>
    <row r="435" spans="3:9" ht="15.75" customHeight="1" x14ac:dyDescent="0.25">
      <c r="C435" s="51"/>
      <c r="D435" s="1"/>
      <c r="E435" s="1"/>
      <c r="F435" s="1"/>
      <c r="G435" s="1"/>
      <c r="H435" s="1"/>
      <c r="I435" s="1"/>
    </row>
    <row r="436" spans="3:9" ht="15.75" customHeight="1" x14ac:dyDescent="0.25">
      <c r="C436" s="51"/>
      <c r="D436" s="1"/>
      <c r="E436" s="1"/>
      <c r="F436" s="1"/>
      <c r="G436" s="1"/>
      <c r="H436" s="1"/>
      <c r="I436" s="1"/>
    </row>
    <row r="437" spans="3:9" ht="15.75" customHeight="1" x14ac:dyDescent="0.25">
      <c r="C437" s="51"/>
      <c r="D437" s="1"/>
      <c r="E437" s="1"/>
      <c r="F437" s="1"/>
      <c r="G437" s="1"/>
      <c r="H437" s="1"/>
      <c r="I437" s="1"/>
    </row>
    <row r="438" spans="3:9" ht="15.75" customHeight="1" x14ac:dyDescent="0.25">
      <c r="C438" s="51"/>
      <c r="D438" s="1"/>
      <c r="E438" s="1"/>
      <c r="F438" s="1"/>
      <c r="G438" s="1"/>
      <c r="H438" s="1"/>
      <c r="I438" s="1"/>
    </row>
    <row r="439" spans="3:9" ht="15.75" customHeight="1" x14ac:dyDescent="0.25">
      <c r="C439" s="51"/>
      <c r="D439" s="1"/>
      <c r="E439" s="1"/>
      <c r="F439" s="1"/>
      <c r="G439" s="1"/>
      <c r="H439" s="1"/>
      <c r="I439" s="1"/>
    </row>
    <row r="440" spans="3:9" ht="15.75" customHeight="1" x14ac:dyDescent="0.25">
      <c r="C440" s="51"/>
      <c r="D440" s="1"/>
      <c r="E440" s="1"/>
      <c r="F440" s="1"/>
      <c r="G440" s="1"/>
      <c r="H440" s="1"/>
      <c r="I440" s="1"/>
    </row>
    <row r="441" spans="3:9" ht="15.75" customHeight="1" x14ac:dyDescent="0.25">
      <c r="C441" s="51"/>
      <c r="D441" s="1"/>
      <c r="E441" s="1"/>
      <c r="F441" s="1"/>
      <c r="G441" s="1"/>
      <c r="H441" s="1"/>
      <c r="I441" s="1"/>
    </row>
    <row r="442" spans="3:9" ht="15.75" customHeight="1" x14ac:dyDescent="0.25">
      <c r="C442" s="51"/>
      <c r="D442" s="1"/>
      <c r="E442" s="1"/>
      <c r="F442" s="1"/>
      <c r="G442" s="1"/>
      <c r="H442" s="1"/>
      <c r="I442" s="1"/>
    </row>
    <row r="443" spans="3:9" ht="15.75" customHeight="1" x14ac:dyDescent="0.25">
      <c r="C443" s="51"/>
      <c r="D443" s="1"/>
      <c r="E443" s="1"/>
      <c r="F443" s="1"/>
      <c r="G443" s="1"/>
      <c r="H443" s="1"/>
      <c r="I443" s="1"/>
    </row>
    <row r="444" spans="3:9" ht="15.75" customHeight="1" x14ac:dyDescent="0.25">
      <c r="C444" s="51"/>
      <c r="D444" s="1"/>
      <c r="E444" s="1"/>
      <c r="F444" s="1"/>
      <c r="G444" s="1"/>
      <c r="H444" s="1"/>
      <c r="I444" s="1"/>
    </row>
    <row r="445" spans="3:9" ht="15.75" customHeight="1" x14ac:dyDescent="0.25">
      <c r="C445" s="51"/>
      <c r="D445" s="1"/>
      <c r="E445" s="1"/>
      <c r="F445" s="1"/>
      <c r="G445" s="1"/>
      <c r="H445" s="1"/>
      <c r="I445" s="1"/>
    </row>
    <row r="446" spans="3:9" ht="15.75" customHeight="1" x14ac:dyDescent="0.25">
      <c r="C446" s="51"/>
      <c r="D446" s="1"/>
      <c r="E446" s="1"/>
      <c r="F446" s="1"/>
      <c r="G446" s="1"/>
      <c r="H446" s="1"/>
      <c r="I446" s="1"/>
    </row>
    <row r="447" spans="3:9" ht="15.75" customHeight="1" x14ac:dyDescent="0.25">
      <c r="C447" s="51"/>
      <c r="D447" s="1"/>
      <c r="E447" s="1"/>
      <c r="F447" s="1"/>
      <c r="G447" s="1"/>
      <c r="H447" s="1"/>
      <c r="I447" s="1"/>
    </row>
    <row r="448" spans="3:9" ht="15.75" customHeight="1" x14ac:dyDescent="0.25">
      <c r="C448" s="51"/>
      <c r="D448" s="1"/>
      <c r="E448" s="1"/>
      <c r="F448" s="1"/>
      <c r="G448" s="1"/>
      <c r="H448" s="1"/>
      <c r="I448" s="1"/>
    </row>
    <row r="449" spans="3:9" ht="15.75" customHeight="1" x14ac:dyDescent="0.25">
      <c r="C449" s="51"/>
      <c r="D449" s="1"/>
      <c r="E449" s="1"/>
      <c r="F449" s="1"/>
      <c r="G449" s="1"/>
      <c r="H449" s="1"/>
      <c r="I449" s="1"/>
    </row>
    <row r="450" spans="3:9" ht="15.75" customHeight="1" x14ac:dyDescent="0.25">
      <c r="C450" s="51"/>
      <c r="D450" s="1"/>
      <c r="E450" s="1"/>
      <c r="F450" s="1"/>
      <c r="G450" s="1"/>
      <c r="H450" s="1"/>
      <c r="I450" s="1"/>
    </row>
    <row r="451" spans="3:9" ht="15.75" customHeight="1" x14ac:dyDescent="0.25">
      <c r="C451" s="51"/>
      <c r="D451" s="1"/>
      <c r="E451" s="1"/>
      <c r="F451" s="1"/>
      <c r="G451" s="1"/>
      <c r="H451" s="1"/>
      <c r="I451" s="1"/>
    </row>
    <row r="452" spans="3:9" ht="15.75" customHeight="1" x14ac:dyDescent="0.25">
      <c r="C452" s="51"/>
      <c r="D452" s="1"/>
      <c r="E452" s="1"/>
      <c r="F452" s="1"/>
      <c r="G452" s="1"/>
      <c r="H452" s="1"/>
      <c r="I452" s="1"/>
    </row>
    <row r="453" spans="3:9" ht="15.75" customHeight="1" x14ac:dyDescent="0.25">
      <c r="C453" s="51"/>
      <c r="D453" s="1"/>
      <c r="E453" s="1"/>
      <c r="F453" s="1"/>
      <c r="G453" s="1"/>
      <c r="H453" s="1"/>
      <c r="I453" s="1"/>
    </row>
    <row r="454" spans="3:9" ht="15.75" customHeight="1" x14ac:dyDescent="0.25">
      <c r="C454" s="51"/>
      <c r="D454" s="1"/>
      <c r="E454" s="1"/>
      <c r="F454" s="1"/>
      <c r="G454" s="1"/>
      <c r="H454" s="1"/>
      <c r="I454" s="1"/>
    </row>
    <row r="455" spans="3:9" ht="15.75" customHeight="1" x14ac:dyDescent="0.25">
      <c r="C455" s="51"/>
      <c r="D455" s="1"/>
      <c r="E455" s="1"/>
      <c r="F455" s="1"/>
      <c r="G455" s="1"/>
      <c r="H455" s="1"/>
      <c r="I455" s="1"/>
    </row>
    <row r="456" spans="3:9" ht="15.75" customHeight="1" x14ac:dyDescent="0.25">
      <c r="C456" s="51"/>
      <c r="D456" s="1"/>
      <c r="E456" s="1"/>
      <c r="F456" s="1"/>
      <c r="G456" s="1"/>
      <c r="H456" s="1"/>
      <c r="I456" s="1"/>
    </row>
    <row r="457" spans="3:9" ht="15.75" customHeight="1" x14ac:dyDescent="0.25">
      <c r="C457" s="51"/>
      <c r="D457" s="1"/>
      <c r="E457" s="1"/>
      <c r="F457" s="1"/>
      <c r="G457" s="1"/>
      <c r="H457" s="1"/>
      <c r="I457" s="1"/>
    </row>
    <row r="458" spans="3:9" ht="15.75" customHeight="1" x14ac:dyDescent="0.25">
      <c r="C458" s="51"/>
      <c r="D458" s="1"/>
      <c r="E458" s="1"/>
      <c r="F458" s="1"/>
      <c r="G458" s="1"/>
      <c r="H458" s="1"/>
      <c r="I458" s="1"/>
    </row>
    <row r="459" spans="3:9" ht="15.75" customHeight="1" x14ac:dyDescent="0.25">
      <c r="C459" s="51"/>
      <c r="D459" s="1"/>
      <c r="E459" s="1"/>
      <c r="F459" s="1"/>
      <c r="G459" s="1"/>
      <c r="H459" s="1"/>
      <c r="I459" s="1"/>
    </row>
    <row r="460" spans="3:9" ht="15.75" customHeight="1" x14ac:dyDescent="0.25">
      <c r="C460" s="51"/>
      <c r="D460" s="1"/>
      <c r="E460" s="1"/>
      <c r="F460" s="1"/>
      <c r="G460" s="1"/>
      <c r="H460" s="1"/>
      <c r="I460" s="1"/>
    </row>
    <row r="461" spans="3:9" ht="15.75" customHeight="1" x14ac:dyDescent="0.25">
      <c r="C461" s="51"/>
      <c r="D461" s="1"/>
      <c r="E461" s="1"/>
      <c r="F461" s="1"/>
      <c r="G461" s="1"/>
      <c r="H461" s="1"/>
      <c r="I461" s="1"/>
    </row>
    <row r="462" spans="3:9" ht="15.75" customHeight="1" x14ac:dyDescent="0.25">
      <c r="C462" s="51"/>
      <c r="D462" s="1"/>
      <c r="E462" s="1"/>
      <c r="F462" s="1"/>
      <c r="G462" s="1"/>
      <c r="H462" s="1"/>
      <c r="I462" s="1"/>
    </row>
    <row r="463" spans="3:9" ht="15.75" customHeight="1" x14ac:dyDescent="0.25">
      <c r="C463" s="51"/>
      <c r="D463" s="1"/>
      <c r="E463" s="1"/>
      <c r="F463" s="1"/>
      <c r="G463" s="1"/>
      <c r="H463" s="1"/>
      <c r="I463" s="1"/>
    </row>
    <row r="464" spans="3:9" ht="15.75" customHeight="1" x14ac:dyDescent="0.25">
      <c r="C464" s="51"/>
      <c r="D464" s="1"/>
      <c r="E464" s="1"/>
      <c r="F464" s="1"/>
      <c r="G464" s="1"/>
      <c r="H464" s="1"/>
      <c r="I464" s="1"/>
    </row>
    <row r="465" spans="3:9" ht="15.75" customHeight="1" x14ac:dyDescent="0.25">
      <c r="C465" s="51"/>
      <c r="D465" s="1"/>
      <c r="E465" s="1"/>
      <c r="F465" s="1"/>
      <c r="G465" s="1"/>
      <c r="H465" s="1"/>
      <c r="I465" s="1"/>
    </row>
    <row r="466" spans="3:9" ht="15.75" customHeight="1" x14ac:dyDescent="0.25">
      <c r="C466" s="51"/>
      <c r="D466" s="1"/>
      <c r="E466" s="1"/>
      <c r="F466" s="1"/>
      <c r="G466" s="1"/>
      <c r="H466" s="1"/>
      <c r="I466" s="1"/>
    </row>
    <row r="467" spans="3:9" ht="15.75" customHeight="1" x14ac:dyDescent="0.25">
      <c r="C467" s="51"/>
      <c r="D467" s="1"/>
      <c r="E467" s="1"/>
      <c r="F467" s="1"/>
      <c r="G467" s="1"/>
      <c r="H467" s="1"/>
      <c r="I467" s="1"/>
    </row>
    <row r="468" spans="3:9" ht="15.75" customHeight="1" x14ac:dyDescent="0.25">
      <c r="C468" s="51"/>
      <c r="D468" s="1"/>
      <c r="E468" s="1"/>
      <c r="F468" s="1"/>
      <c r="G468" s="1"/>
      <c r="H468" s="1"/>
      <c r="I468" s="1"/>
    </row>
    <row r="469" spans="3:9" ht="15.75" customHeight="1" x14ac:dyDescent="0.25">
      <c r="C469" s="51"/>
      <c r="D469" s="1"/>
      <c r="E469" s="1"/>
      <c r="F469" s="1"/>
      <c r="G469" s="1"/>
      <c r="H469" s="1"/>
      <c r="I469" s="1"/>
    </row>
    <row r="470" spans="3:9" ht="15.75" customHeight="1" x14ac:dyDescent="0.25">
      <c r="C470" s="51"/>
      <c r="D470" s="1"/>
      <c r="E470" s="1"/>
      <c r="F470" s="1"/>
      <c r="G470" s="1"/>
      <c r="H470" s="1"/>
      <c r="I470" s="1"/>
    </row>
    <row r="471" spans="3:9" ht="15.75" customHeight="1" x14ac:dyDescent="0.25">
      <c r="C471" s="51"/>
      <c r="D471" s="1"/>
      <c r="E471" s="1"/>
      <c r="F471" s="1"/>
      <c r="G471" s="1"/>
      <c r="H471" s="1"/>
      <c r="I471" s="1"/>
    </row>
    <row r="472" spans="3:9" ht="15.75" customHeight="1" x14ac:dyDescent="0.25">
      <c r="C472" s="51"/>
      <c r="D472" s="1"/>
      <c r="E472" s="1"/>
      <c r="F472" s="1"/>
      <c r="G472" s="1"/>
      <c r="H472" s="1"/>
      <c r="I472" s="1"/>
    </row>
    <row r="473" spans="3:9" ht="15.75" customHeight="1" x14ac:dyDescent="0.25">
      <c r="C473" s="51"/>
      <c r="D473" s="1"/>
      <c r="E473" s="1"/>
      <c r="F473" s="1"/>
      <c r="G473" s="1"/>
      <c r="H473" s="1"/>
      <c r="I473" s="1"/>
    </row>
    <row r="474" spans="3:9" ht="15.75" customHeight="1" x14ac:dyDescent="0.25">
      <c r="C474" s="51"/>
      <c r="D474" s="1"/>
      <c r="E474" s="1"/>
      <c r="F474" s="1"/>
      <c r="G474" s="1"/>
      <c r="H474" s="1"/>
      <c r="I474" s="1"/>
    </row>
    <row r="475" spans="3:9" ht="15.75" customHeight="1" x14ac:dyDescent="0.25">
      <c r="C475" s="51"/>
      <c r="D475" s="1"/>
      <c r="E475" s="1"/>
      <c r="F475" s="1"/>
      <c r="G475" s="1"/>
      <c r="H475" s="1"/>
      <c r="I475" s="1"/>
    </row>
    <row r="476" spans="3:9" ht="15.75" customHeight="1" x14ac:dyDescent="0.25">
      <c r="C476" s="51"/>
      <c r="D476" s="1"/>
      <c r="E476" s="1"/>
      <c r="F476" s="1"/>
      <c r="G476" s="1"/>
      <c r="H476" s="1"/>
      <c r="I476" s="1"/>
    </row>
    <row r="477" spans="3:9" ht="15.75" customHeight="1" x14ac:dyDescent="0.25">
      <c r="C477" s="51"/>
      <c r="D477" s="1"/>
      <c r="E477" s="1"/>
      <c r="F477" s="1"/>
      <c r="G477" s="1"/>
      <c r="H477" s="1"/>
      <c r="I477" s="1"/>
    </row>
    <row r="478" spans="3:9" ht="15.75" customHeight="1" x14ac:dyDescent="0.25">
      <c r="C478" s="51"/>
      <c r="D478" s="1"/>
      <c r="E478" s="1"/>
      <c r="F478" s="1"/>
      <c r="G478" s="1"/>
      <c r="H478" s="1"/>
      <c r="I478" s="1"/>
    </row>
    <row r="479" spans="3:9" ht="15.75" customHeight="1" x14ac:dyDescent="0.25">
      <c r="C479" s="51"/>
      <c r="D479" s="1"/>
      <c r="E479" s="1"/>
      <c r="F479" s="1"/>
      <c r="G479" s="1"/>
      <c r="H479" s="1"/>
      <c r="I479" s="1"/>
    </row>
    <row r="480" spans="3:9" ht="15.75" customHeight="1" x14ac:dyDescent="0.25">
      <c r="C480" s="51"/>
      <c r="D480" s="1"/>
      <c r="E480" s="1"/>
      <c r="F480" s="1"/>
      <c r="G480" s="1"/>
      <c r="H480" s="1"/>
      <c r="I480" s="1"/>
    </row>
    <row r="481" spans="3:9" ht="15.75" customHeight="1" x14ac:dyDescent="0.25">
      <c r="C481" s="51"/>
      <c r="D481" s="1"/>
      <c r="E481" s="1"/>
      <c r="F481" s="1"/>
      <c r="G481" s="1"/>
      <c r="H481" s="1"/>
      <c r="I481" s="1"/>
    </row>
    <row r="482" spans="3:9" ht="15.75" customHeight="1" x14ac:dyDescent="0.25">
      <c r="C482" s="51"/>
      <c r="D482" s="1"/>
      <c r="E482" s="1"/>
      <c r="F482" s="1"/>
      <c r="G482" s="1"/>
      <c r="H482" s="1"/>
      <c r="I482" s="1"/>
    </row>
    <row r="483" spans="3:9" ht="15.75" customHeight="1" x14ac:dyDescent="0.25">
      <c r="C483" s="51"/>
      <c r="D483" s="1"/>
      <c r="E483" s="1"/>
      <c r="F483" s="1"/>
      <c r="G483" s="1"/>
      <c r="H483" s="1"/>
      <c r="I483" s="1"/>
    </row>
    <row r="484" spans="3:9" ht="15.75" customHeight="1" x14ac:dyDescent="0.25">
      <c r="C484" s="51"/>
      <c r="D484" s="1"/>
      <c r="E484" s="1"/>
      <c r="F484" s="1"/>
      <c r="G484" s="1"/>
      <c r="H484" s="1"/>
      <c r="I484" s="1"/>
    </row>
    <row r="485" spans="3:9" ht="15.75" customHeight="1" x14ac:dyDescent="0.25">
      <c r="C485" s="51"/>
      <c r="D485" s="1"/>
      <c r="E485" s="1"/>
      <c r="F485" s="1"/>
      <c r="G485" s="1"/>
      <c r="H485" s="1"/>
      <c r="I485" s="1"/>
    </row>
    <row r="486" spans="3:9" ht="15.75" customHeight="1" x14ac:dyDescent="0.25">
      <c r="C486" s="51"/>
      <c r="D486" s="1"/>
      <c r="E486" s="1"/>
      <c r="F486" s="1"/>
      <c r="G486" s="1"/>
      <c r="H486" s="1"/>
      <c r="I486" s="1"/>
    </row>
    <row r="487" spans="3:9" ht="15.75" customHeight="1" x14ac:dyDescent="0.25">
      <c r="C487" s="51"/>
      <c r="D487" s="1"/>
      <c r="E487" s="1"/>
      <c r="F487" s="1"/>
      <c r="G487" s="1"/>
      <c r="H487" s="1"/>
      <c r="I487" s="1"/>
    </row>
    <row r="488" spans="3:9" ht="15.75" customHeight="1" x14ac:dyDescent="0.25">
      <c r="C488" s="51"/>
      <c r="D488" s="1"/>
      <c r="E488" s="1"/>
      <c r="F488" s="1"/>
      <c r="G488" s="1"/>
      <c r="H488" s="1"/>
      <c r="I488" s="1"/>
    </row>
    <row r="489" spans="3:9" ht="15.75" customHeight="1" x14ac:dyDescent="0.25">
      <c r="C489" s="51"/>
      <c r="D489" s="1"/>
      <c r="E489" s="1"/>
      <c r="F489" s="1"/>
      <c r="G489" s="1"/>
      <c r="H489" s="1"/>
      <c r="I489" s="1"/>
    </row>
    <row r="490" spans="3:9" ht="15.75" customHeight="1" x14ac:dyDescent="0.25">
      <c r="C490" s="51"/>
      <c r="D490" s="1"/>
      <c r="E490" s="1"/>
      <c r="F490" s="1"/>
      <c r="G490" s="1"/>
      <c r="H490" s="1"/>
      <c r="I490" s="1"/>
    </row>
    <row r="491" spans="3:9" ht="15.75" customHeight="1" x14ac:dyDescent="0.25">
      <c r="C491" s="51"/>
      <c r="D491" s="1"/>
      <c r="E491" s="1"/>
      <c r="F491" s="1"/>
      <c r="G491" s="1"/>
      <c r="H491" s="1"/>
      <c r="I491" s="1"/>
    </row>
    <row r="492" spans="3:9" ht="15.75" customHeight="1" x14ac:dyDescent="0.25">
      <c r="C492" s="51"/>
      <c r="D492" s="1"/>
      <c r="E492" s="1"/>
      <c r="F492" s="1"/>
      <c r="G492" s="1"/>
      <c r="H492" s="1"/>
      <c r="I492" s="1"/>
    </row>
    <row r="493" spans="3:9" ht="15.75" customHeight="1" x14ac:dyDescent="0.25">
      <c r="C493" s="51"/>
      <c r="D493" s="1"/>
      <c r="E493" s="1"/>
      <c r="F493" s="1"/>
      <c r="G493" s="1"/>
      <c r="H493" s="1"/>
      <c r="I493" s="1"/>
    </row>
    <row r="494" spans="3:9" ht="15.75" customHeight="1" x14ac:dyDescent="0.25">
      <c r="C494" s="51"/>
      <c r="D494" s="1"/>
      <c r="E494" s="1"/>
      <c r="F494" s="1"/>
      <c r="G494" s="1"/>
      <c r="H494" s="1"/>
      <c r="I494" s="1"/>
    </row>
    <row r="495" spans="3:9" ht="15.75" customHeight="1" x14ac:dyDescent="0.25">
      <c r="C495" s="51"/>
      <c r="D495" s="1"/>
      <c r="E495" s="1"/>
      <c r="F495" s="1"/>
      <c r="G495" s="1"/>
      <c r="H495" s="1"/>
      <c r="I495" s="1"/>
    </row>
    <row r="496" spans="3:9" ht="15.75" customHeight="1" x14ac:dyDescent="0.25">
      <c r="C496" s="51"/>
      <c r="D496" s="1"/>
      <c r="E496" s="1"/>
      <c r="F496" s="1"/>
      <c r="G496" s="1"/>
      <c r="H496" s="1"/>
      <c r="I496" s="1"/>
    </row>
    <row r="497" spans="3:9" ht="15.75" customHeight="1" x14ac:dyDescent="0.25">
      <c r="C497" s="51"/>
      <c r="D497" s="1"/>
      <c r="E497" s="1"/>
      <c r="F497" s="1"/>
      <c r="G497" s="1"/>
      <c r="H497" s="1"/>
      <c r="I497" s="1"/>
    </row>
    <row r="498" spans="3:9" ht="15.75" customHeight="1" x14ac:dyDescent="0.25">
      <c r="C498" s="51"/>
      <c r="D498" s="1"/>
      <c r="E498" s="1"/>
      <c r="F498" s="1"/>
      <c r="G498" s="1"/>
      <c r="H498" s="1"/>
      <c r="I498" s="1"/>
    </row>
    <row r="499" spans="3:9" ht="15.75" customHeight="1" x14ac:dyDescent="0.25">
      <c r="C499" s="51"/>
      <c r="D499" s="1"/>
      <c r="E499" s="1"/>
      <c r="F499" s="1"/>
      <c r="G499" s="1"/>
      <c r="H499" s="1"/>
      <c r="I499" s="1"/>
    </row>
    <row r="500" spans="3:9" ht="15.75" customHeight="1" x14ac:dyDescent="0.25">
      <c r="C500" s="51"/>
      <c r="D500" s="1"/>
      <c r="E500" s="1"/>
      <c r="F500" s="1"/>
      <c r="G500" s="1"/>
      <c r="H500" s="1"/>
      <c r="I500" s="1"/>
    </row>
    <row r="501" spans="3:9" ht="15.75" customHeight="1" x14ac:dyDescent="0.25">
      <c r="C501" s="51"/>
      <c r="D501" s="1"/>
      <c r="E501" s="1"/>
      <c r="F501" s="1"/>
      <c r="G501" s="1"/>
      <c r="H501" s="1"/>
      <c r="I501" s="1"/>
    </row>
    <row r="502" spans="3:9" ht="15.75" customHeight="1" x14ac:dyDescent="0.25">
      <c r="C502" s="51"/>
      <c r="D502" s="1"/>
      <c r="E502" s="1"/>
      <c r="F502" s="1"/>
      <c r="G502" s="1"/>
      <c r="H502" s="1"/>
      <c r="I502" s="1"/>
    </row>
    <row r="503" spans="3:9" ht="15.75" customHeight="1" x14ac:dyDescent="0.25">
      <c r="C503" s="51"/>
      <c r="D503" s="1"/>
      <c r="E503" s="1"/>
      <c r="F503" s="1"/>
      <c r="G503" s="1"/>
      <c r="H503" s="1"/>
      <c r="I503" s="1"/>
    </row>
    <row r="504" spans="3:9" ht="15.75" customHeight="1" x14ac:dyDescent="0.25">
      <c r="C504" s="51"/>
      <c r="D504" s="1"/>
      <c r="E504" s="1"/>
      <c r="F504" s="1"/>
      <c r="G504" s="1"/>
      <c r="H504" s="1"/>
      <c r="I504" s="1"/>
    </row>
    <row r="505" spans="3:9" ht="15.75" customHeight="1" x14ac:dyDescent="0.25">
      <c r="C505" s="51"/>
      <c r="D505" s="1"/>
      <c r="E505" s="1"/>
      <c r="F505" s="1"/>
      <c r="G505" s="1"/>
      <c r="H505" s="1"/>
      <c r="I505" s="1"/>
    </row>
    <row r="506" spans="3:9" ht="15.75" customHeight="1" x14ac:dyDescent="0.25">
      <c r="C506" s="51"/>
      <c r="D506" s="1"/>
      <c r="E506" s="1"/>
      <c r="F506" s="1"/>
      <c r="G506" s="1"/>
      <c r="H506" s="1"/>
      <c r="I506" s="1"/>
    </row>
    <row r="507" spans="3:9" ht="15.75" customHeight="1" x14ac:dyDescent="0.25">
      <c r="C507" s="51"/>
      <c r="D507" s="1"/>
      <c r="E507" s="1"/>
      <c r="F507" s="1"/>
      <c r="G507" s="1"/>
      <c r="H507" s="1"/>
      <c r="I507" s="1"/>
    </row>
    <row r="508" spans="3:9" ht="15.75" customHeight="1" x14ac:dyDescent="0.25">
      <c r="C508" s="51"/>
      <c r="D508" s="1"/>
      <c r="E508" s="1"/>
      <c r="F508" s="1"/>
      <c r="G508" s="1"/>
      <c r="H508" s="1"/>
      <c r="I508" s="1"/>
    </row>
    <row r="509" spans="3:9" ht="15.75" customHeight="1" x14ac:dyDescent="0.25">
      <c r="C509" s="51"/>
      <c r="D509" s="1"/>
      <c r="E509" s="1"/>
      <c r="F509" s="1"/>
      <c r="G509" s="1"/>
      <c r="H509" s="1"/>
      <c r="I509" s="1"/>
    </row>
    <row r="510" spans="3:9" ht="15.75" customHeight="1" x14ac:dyDescent="0.25">
      <c r="C510" s="51"/>
      <c r="D510" s="1"/>
      <c r="E510" s="1"/>
      <c r="F510" s="1"/>
      <c r="G510" s="1"/>
      <c r="H510" s="1"/>
      <c r="I510" s="1"/>
    </row>
    <row r="511" spans="3:9" ht="15.75" customHeight="1" x14ac:dyDescent="0.25">
      <c r="C511" s="51"/>
      <c r="D511" s="1"/>
      <c r="E511" s="1"/>
      <c r="F511" s="1"/>
      <c r="G511" s="1"/>
      <c r="H511" s="1"/>
      <c r="I511" s="1"/>
    </row>
    <row r="512" spans="3:9" ht="15.75" customHeight="1" x14ac:dyDescent="0.25">
      <c r="C512" s="51"/>
      <c r="D512" s="1"/>
      <c r="E512" s="1"/>
      <c r="F512" s="1"/>
      <c r="G512" s="1"/>
      <c r="H512" s="1"/>
      <c r="I512" s="1"/>
    </row>
    <row r="513" spans="3:9" ht="15.75" customHeight="1" x14ac:dyDescent="0.25">
      <c r="C513" s="51"/>
      <c r="D513" s="1"/>
      <c r="E513" s="1"/>
      <c r="F513" s="1"/>
      <c r="G513" s="1"/>
      <c r="H513" s="1"/>
      <c r="I513" s="1"/>
    </row>
    <row r="514" spans="3:9" ht="15.75" customHeight="1" x14ac:dyDescent="0.25">
      <c r="C514" s="51"/>
      <c r="D514" s="1"/>
      <c r="E514" s="1"/>
      <c r="F514" s="1"/>
      <c r="G514" s="1"/>
      <c r="H514" s="1"/>
      <c r="I514" s="1"/>
    </row>
    <row r="515" spans="3:9" ht="15.75" customHeight="1" x14ac:dyDescent="0.25">
      <c r="C515" s="51"/>
      <c r="D515" s="1"/>
      <c r="E515" s="1"/>
      <c r="F515" s="1"/>
      <c r="G515" s="1"/>
      <c r="H515" s="1"/>
      <c r="I515" s="1"/>
    </row>
    <row r="516" spans="3:9" ht="15.75" customHeight="1" x14ac:dyDescent="0.25">
      <c r="C516" s="51"/>
      <c r="D516" s="1"/>
      <c r="E516" s="1"/>
      <c r="F516" s="1"/>
      <c r="G516" s="1"/>
      <c r="H516" s="1"/>
      <c r="I516" s="1"/>
    </row>
    <row r="517" spans="3:9" ht="15.75" customHeight="1" x14ac:dyDescent="0.25">
      <c r="C517" s="51"/>
      <c r="D517" s="1"/>
      <c r="E517" s="1"/>
      <c r="F517" s="1"/>
      <c r="G517" s="1"/>
      <c r="H517" s="1"/>
      <c r="I517" s="1"/>
    </row>
    <row r="518" spans="3:9" ht="15.75" customHeight="1" x14ac:dyDescent="0.25">
      <c r="C518" s="51"/>
      <c r="D518" s="1"/>
      <c r="E518" s="1"/>
      <c r="F518" s="1"/>
      <c r="G518" s="1"/>
      <c r="H518" s="1"/>
      <c r="I518" s="1"/>
    </row>
    <row r="519" spans="3:9" ht="15.75" customHeight="1" x14ac:dyDescent="0.25">
      <c r="C519" s="51"/>
      <c r="D519" s="1"/>
      <c r="E519" s="1"/>
      <c r="F519" s="1"/>
      <c r="G519" s="1"/>
      <c r="H519" s="1"/>
      <c r="I519" s="1"/>
    </row>
    <row r="520" spans="3:9" ht="15.75" customHeight="1" x14ac:dyDescent="0.25">
      <c r="C520" s="51"/>
      <c r="D520" s="1"/>
      <c r="E520" s="1"/>
      <c r="F520" s="1"/>
      <c r="G520" s="1"/>
      <c r="H520" s="1"/>
      <c r="I520" s="1"/>
    </row>
    <row r="521" spans="3:9" ht="15.75" customHeight="1" x14ac:dyDescent="0.25">
      <c r="C521" s="51"/>
      <c r="D521" s="1"/>
      <c r="E521" s="1"/>
      <c r="F521" s="1"/>
      <c r="G521" s="1"/>
      <c r="H521" s="1"/>
      <c r="I521" s="1"/>
    </row>
    <row r="522" spans="3:9" ht="15.75" customHeight="1" x14ac:dyDescent="0.25">
      <c r="C522" s="51"/>
      <c r="D522" s="1"/>
      <c r="E522" s="1"/>
      <c r="F522" s="1"/>
      <c r="G522" s="1"/>
      <c r="H522" s="1"/>
      <c r="I522" s="1"/>
    </row>
    <row r="523" spans="3:9" ht="15.75" customHeight="1" x14ac:dyDescent="0.25">
      <c r="C523" s="51"/>
      <c r="D523" s="1"/>
      <c r="E523" s="1"/>
      <c r="F523" s="1"/>
      <c r="G523" s="1"/>
      <c r="H523" s="1"/>
      <c r="I523" s="1"/>
    </row>
    <row r="524" spans="3:9" ht="15.75" customHeight="1" x14ac:dyDescent="0.25">
      <c r="C524" s="51"/>
      <c r="D524" s="1"/>
      <c r="E524" s="1"/>
      <c r="F524" s="1"/>
      <c r="G524" s="1"/>
      <c r="H524" s="1"/>
      <c r="I524" s="1"/>
    </row>
    <row r="525" spans="3:9" ht="15.75" customHeight="1" x14ac:dyDescent="0.25">
      <c r="C525" s="51"/>
      <c r="D525" s="1"/>
      <c r="E525" s="1"/>
      <c r="F525" s="1"/>
      <c r="G525" s="1"/>
      <c r="H525" s="1"/>
      <c r="I525" s="1"/>
    </row>
    <row r="526" spans="3:9" ht="15.75" customHeight="1" x14ac:dyDescent="0.25">
      <c r="C526" s="51"/>
      <c r="D526" s="1"/>
      <c r="E526" s="1"/>
      <c r="F526" s="1"/>
      <c r="G526" s="1"/>
      <c r="H526" s="1"/>
      <c r="I526" s="1"/>
    </row>
    <row r="527" spans="3:9" ht="15.75" customHeight="1" x14ac:dyDescent="0.25">
      <c r="C527" s="51"/>
      <c r="D527" s="1"/>
      <c r="E527" s="1"/>
      <c r="F527" s="1"/>
      <c r="G527" s="1"/>
      <c r="H527" s="1"/>
      <c r="I527" s="1"/>
    </row>
    <row r="528" spans="3:9" ht="15.75" customHeight="1" x14ac:dyDescent="0.25">
      <c r="C528" s="51"/>
      <c r="D528" s="1"/>
      <c r="E528" s="1"/>
      <c r="F528" s="1"/>
      <c r="G528" s="1"/>
      <c r="H528" s="1"/>
      <c r="I528" s="1"/>
    </row>
    <row r="529" spans="3:9" ht="15.75" customHeight="1" x14ac:dyDescent="0.25">
      <c r="C529" s="51"/>
      <c r="D529" s="1"/>
      <c r="E529" s="1"/>
      <c r="F529" s="1"/>
      <c r="G529" s="1"/>
      <c r="H529" s="1"/>
      <c r="I529" s="1"/>
    </row>
    <row r="530" spans="3:9" ht="15.75" customHeight="1" x14ac:dyDescent="0.25">
      <c r="C530" s="51"/>
      <c r="D530" s="1"/>
      <c r="E530" s="1"/>
      <c r="F530" s="1"/>
      <c r="G530" s="1"/>
      <c r="H530" s="1"/>
      <c r="I530" s="1"/>
    </row>
    <row r="531" spans="3:9" ht="15.75" customHeight="1" x14ac:dyDescent="0.25">
      <c r="C531" s="51"/>
      <c r="D531" s="1"/>
      <c r="E531" s="1"/>
      <c r="F531" s="1"/>
      <c r="G531" s="1"/>
      <c r="H531" s="1"/>
      <c r="I531" s="1"/>
    </row>
    <row r="532" spans="3:9" ht="15.75" customHeight="1" x14ac:dyDescent="0.25">
      <c r="C532" s="51"/>
      <c r="D532" s="1"/>
      <c r="E532" s="1"/>
      <c r="F532" s="1"/>
      <c r="G532" s="1"/>
      <c r="H532" s="1"/>
      <c r="I532" s="1"/>
    </row>
    <row r="533" spans="3:9" ht="15.75" customHeight="1" x14ac:dyDescent="0.25">
      <c r="C533" s="51"/>
      <c r="D533" s="1"/>
      <c r="E533" s="1"/>
      <c r="F533" s="1"/>
      <c r="G533" s="1"/>
      <c r="H533" s="1"/>
      <c r="I533" s="1"/>
    </row>
    <row r="534" spans="3:9" ht="15.75" customHeight="1" x14ac:dyDescent="0.25">
      <c r="C534" s="51"/>
      <c r="D534" s="1"/>
      <c r="E534" s="1"/>
      <c r="F534" s="1"/>
      <c r="G534" s="1"/>
      <c r="H534" s="1"/>
      <c r="I534" s="1"/>
    </row>
    <row r="535" spans="3:9" ht="15.75" customHeight="1" x14ac:dyDescent="0.25">
      <c r="C535" s="51"/>
      <c r="D535" s="1"/>
      <c r="E535" s="1"/>
      <c r="F535" s="1"/>
      <c r="G535" s="1"/>
      <c r="H535" s="1"/>
      <c r="I535" s="1"/>
    </row>
    <row r="536" spans="3:9" ht="15.75" customHeight="1" x14ac:dyDescent="0.25">
      <c r="C536" s="51"/>
      <c r="D536" s="1"/>
      <c r="E536" s="1"/>
      <c r="F536" s="1"/>
      <c r="G536" s="1"/>
      <c r="H536" s="1"/>
      <c r="I536" s="1"/>
    </row>
    <row r="537" spans="3:9" ht="15.75" customHeight="1" x14ac:dyDescent="0.25">
      <c r="C537" s="51"/>
      <c r="D537" s="1"/>
      <c r="E537" s="1"/>
      <c r="F537" s="1"/>
      <c r="G537" s="1"/>
      <c r="H537" s="1"/>
      <c r="I537" s="1"/>
    </row>
    <row r="538" spans="3:9" ht="15.75" customHeight="1" x14ac:dyDescent="0.25">
      <c r="C538" s="51"/>
      <c r="D538" s="1"/>
      <c r="E538" s="1"/>
      <c r="F538" s="1"/>
      <c r="G538" s="1"/>
      <c r="H538" s="1"/>
      <c r="I538" s="1"/>
    </row>
    <row r="539" spans="3:9" ht="15.75" customHeight="1" x14ac:dyDescent="0.25">
      <c r="C539" s="51"/>
      <c r="D539" s="1"/>
      <c r="E539" s="1"/>
      <c r="F539" s="1"/>
      <c r="G539" s="1"/>
      <c r="H539" s="1"/>
      <c r="I539" s="1"/>
    </row>
    <row r="540" spans="3:9" ht="15.75" customHeight="1" x14ac:dyDescent="0.25">
      <c r="C540" s="51"/>
      <c r="D540" s="1"/>
      <c r="E540" s="1"/>
      <c r="F540" s="1"/>
      <c r="G540" s="1"/>
      <c r="H540" s="1"/>
      <c r="I540" s="1"/>
    </row>
    <row r="541" spans="3:9" ht="15.75" customHeight="1" x14ac:dyDescent="0.25">
      <c r="C541" s="51"/>
      <c r="D541" s="1"/>
      <c r="E541" s="1"/>
      <c r="F541" s="1"/>
      <c r="G541" s="1"/>
      <c r="H541" s="1"/>
      <c r="I541" s="1"/>
    </row>
    <row r="542" spans="3:9" ht="15.75" customHeight="1" x14ac:dyDescent="0.25">
      <c r="C542" s="51"/>
      <c r="D542" s="1"/>
      <c r="E542" s="1"/>
      <c r="F542" s="1"/>
      <c r="G542" s="1"/>
      <c r="H542" s="1"/>
      <c r="I542" s="1"/>
    </row>
    <row r="543" spans="3:9" ht="15.75" customHeight="1" x14ac:dyDescent="0.25">
      <c r="C543" s="51"/>
      <c r="D543" s="1"/>
      <c r="E543" s="1"/>
      <c r="F543" s="1"/>
      <c r="G543" s="1"/>
      <c r="H543" s="1"/>
      <c r="I543" s="1"/>
    </row>
    <row r="544" spans="3:9" ht="15.75" customHeight="1" x14ac:dyDescent="0.25">
      <c r="C544" s="51"/>
      <c r="D544" s="1"/>
      <c r="E544" s="1"/>
      <c r="F544" s="1"/>
      <c r="G544" s="1"/>
      <c r="H544" s="1"/>
      <c r="I544" s="1"/>
    </row>
    <row r="545" spans="3:9" ht="15.75" customHeight="1" x14ac:dyDescent="0.25">
      <c r="C545" s="51"/>
      <c r="D545" s="1"/>
      <c r="E545" s="1"/>
      <c r="F545" s="1"/>
      <c r="G545" s="1"/>
      <c r="H545" s="1"/>
      <c r="I545" s="1"/>
    </row>
    <row r="546" spans="3:9" ht="15.75" customHeight="1" x14ac:dyDescent="0.25">
      <c r="C546" s="51"/>
      <c r="D546" s="1"/>
      <c r="E546" s="1"/>
      <c r="F546" s="1"/>
      <c r="G546" s="1"/>
      <c r="H546" s="1"/>
      <c r="I546" s="1"/>
    </row>
    <row r="547" spans="3:9" ht="15.75" customHeight="1" x14ac:dyDescent="0.25">
      <c r="C547" s="51"/>
      <c r="D547" s="1"/>
      <c r="E547" s="1"/>
      <c r="F547" s="1"/>
      <c r="G547" s="1"/>
      <c r="H547" s="1"/>
      <c r="I547" s="1"/>
    </row>
    <row r="548" spans="3:9" ht="15.75" customHeight="1" x14ac:dyDescent="0.25">
      <c r="C548" s="51"/>
      <c r="D548" s="1"/>
      <c r="E548" s="1"/>
      <c r="F548" s="1"/>
      <c r="G548" s="1"/>
      <c r="H548" s="1"/>
      <c r="I548" s="1"/>
    </row>
    <row r="549" spans="3:9" ht="15.75" customHeight="1" x14ac:dyDescent="0.25">
      <c r="C549" s="51"/>
      <c r="D549" s="1"/>
      <c r="E549" s="1"/>
      <c r="F549" s="1"/>
      <c r="G549" s="1"/>
      <c r="H549" s="1"/>
      <c r="I549" s="1"/>
    </row>
    <row r="550" spans="3:9" ht="15.75" customHeight="1" x14ac:dyDescent="0.25">
      <c r="C550" s="51"/>
      <c r="D550" s="1"/>
      <c r="E550" s="1"/>
      <c r="F550" s="1"/>
      <c r="G550" s="1"/>
      <c r="H550" s="1"/>
      <c r="I550" s="1"/>
    </row>
    <row r="551" spans="3:9" ht="15.75" customHeight="1" x14ac:dyDescent="0.25">
      <c r="C551" s="51"/>
      <c r="D551" s="1"/>
      <c r="E551" s="1"/>
      <c r="F551" s="1"/>
      <c r="G551" s="1"/>
      <c r="H551" s="1"/>
      <c r="I551" s="1"/>
    </row>
    <row r="552" spans="3:9" ht="15.75" customHeight="1" x14ac:dyDescent="0.25">
      <c r="C552" s="51"/>
      <c r="D552" s="1"/>
      <c r="E552" s="1"/>
      <c r="F552" s="1"/>
      <c r="G552" s="1"/>
      <c r="H552" s="1"/>
      <c r="I552" s="1"/>
    </row>
    <row r="553" spans="3:9" ht="15.75" customHeight="1" x14ac:dyDescent="0.25">
      <c r="C553" s="51"/>
      <c r="D553" s="1"/>
      <c r="E553" s="1"/>
      <c r="F553" s="1"/>
      <c r="G553" s="1"/>
      <c r="H553" s="1"/>
      <c r="I553" s="1"/>
    </row>
    <row r="554" spans="3:9" ht="15.75" customHeight="1" x14ac:dyDescent="0.25">
      <c r="C554" s="51"/>
      <c r="D554" s="1"/>
      <c r="E554" s="1"/>
      <c r="F554" s="1"/>
      <c r="G554" s="1"/>
      <c r="H554" s="1"/>
      <c r="I554" s="1"/>
    </row>
    <row r="555" spans="3:9" ht="15.75" customHeight="1" x14ac:dyDescent="0.25">
      <c r="C555" s="51"/>
      <c r="D555" s="1"/>
      <c r="E555" s="1"/>
      <c r="F555" s="1"/>
      <c r="G555" s="1"/>
      <c r="H555" s="1"/>
      <c r="I555" s="1"/>
    </row>
    <row r="556" spans="3:9" ht="15.75" customHeight="1" x14ac:dyDescent="0.25">
      <c r="C556" s="51"/>
      <c r="D556" s="1"/>
      <c r="E556" s="1"/>
      <c r="F556" s="1"/>
      <c r="G556" s="1"/>
      <c r="H556" s="1"/>
      <c r="I556" s="1"/>
    </row>
    <row r="557" spans="3:9" ht="15.75" customHeight="1" x14ac:dyDescent="0.25">
      <c r="C557" s="51"/>
      <c r="D557" s="1"/>
      <c r="E557" s="1"/>
      <c r="F557" s="1"/>
      <c r="G557" s="1"/>
      <c r="H557" s="1"/>
      <c r="I557" s="1"/>
    </row>
    <row r="558" spans="3:9" ht="15.75" customHeight="1" x14ac:dyDescent="0.25">
      <c r="C558" s="51"/>
      <c r="D558" s="1"/>
      <c r="E558" s="1"/>
      <c r="F558" s="1"/>
      <c r="G558" s="1"/>
      <c r="H558" s="1"/>
      <c r="I558" s="1"/>
    </row>
    <row r="559" spans="3:9" ht="15.75" customHeight="1" x14ac:dyDescent="0.25">
      <c r="C559" s="51"/>
      <c r="D559" s="1"/>
      <c r="E559" s="1"/>
      <c r="F559" s="1"/>
      <c r="G559" s="1"/>
      <c r="H559" s="1"/>
      <c r="I559" s="1"/>
    </row>
    <row r="560" spans="3:9" ht="15.75" customHeight="1" x14ac:dyDescent="0.25">
      <c r="C560" s="51"/>
      <c r="D560" s="1"/>
      <c r="E560" s="1"/>
      <c r="F560" s="1"/>
      <c r="G560" s="1"/>
      <c r="H560" s="1"/>
      <c r="I560" s="1"/>
    </row>
    <row r="561" spans="3:9" ht="15.75" customHeight="1" x14ac:dyDescent="0.25">
      <c r="C561" s="51"/>
      <c r="D561" s="1"/>
      <c r="E561" s="1"/>
      <c r="F561" s="1"/>
      <c r="G561" s="1"/>
      <c r="H561" s="1"/>
      <c r="I561" s="1"/>
    </row>
    <row r="562" spans="3:9" ht="15.75" customHeight="1" x14ac:dyDescent="0.25">
      <c r="C562" s="51"/>
      <c r="D562" s="1"/>
      <c r="E562" s="1"/>
      <c r="F562" s="1"/>
      <c r="G562" s="1"/>
      <c r="H562" s="1"/>
      <c r="I562" s="1"/>
    </row>
    <row r="563" spans="3:9" ht="15.75" customHeight="1" x14ac:dyDescent="0.25">
      <c r="C563" s="51"/>
      <c r="D563" s="1"/>
      <c r="E563" s="1"/>
      <c r="F563" s="1"/>
      <c r="G563" s="1"/>
      <c r="H563" s="1"/>
      <c r="I563" s="1"/>
    </row>
    <row r="564" spans="3:9" ht="15.75" customHeight="1" x14ac:dyDescent="0.25">
      <c r="C564" s="51"/>
      <c r="D564" s="1"/>
      <c r="E564" s="1"/>
      <c r="F564" s="1"/>
      <c r="G564" s="1"/>
      <c r="H564" s="1"/>
      <c r="I564" s="1"/>
    </row>
    <row r="565" spans="3:9" ht="15.75" customHeight="1" x14ac:dyDescent="0.25">
      <c r="C565" s="51"/>
      <c r="D565" s="1"/>
      <c r="E565" s="1"/>
      <c r="F565" s="1"/>
      <c r="G565" s="1"/>
      <c r="H565" s="1"/>
      <c r="I565" s="1"/>
    </row>
    <row r="566" spans="3:9" ht="15.75" customHeight="1" x14ac:dyDescent="0.25">
      <c r="C566" s="51"/>
      <c r="D566" s="1"/>
      <c r="E566" s="1"/>
      <c r="F566" s="1"/>
      <c r="G566" s="1"/>
      <c r="H566" s="1"/>
      <c r="I566" s="1"/>
    </row>
    <row r="567" spans="3:9" ht="15.75" customHeight="1" x14ac:dyDescent="0.25">
      <c r="C567" s="51"/>
      <c r="D567" s="1"/>
      <c r="E567" s="1"/>
      <c r="F567" s="1"/>
      <c r="G567" s="1"/>
      <c r="H567" s="1"/>
      <c r="I567" s="1"/>
    </row>
    <row r="568" spans="3:9" ht="15.75" customHeight="1" x14ac:dyDescent="0.25">
      <c r="C568" s="51"/>
      <c r="D568" s="1"/>
      <c r="E568" s="1"/>
      <c r="F568" s="1"/>
      <c r="G568" s="1"/>
      <c r="H568" s="1"/>
      <c r="I568" s="1"/>
    </row>
    <row r="569" spans="3:9" ht="15.75" customHeight="1" x14ac:dyDescent="0.25">
      <c r="C569" s="51"/>
      <c r="D569" s="1"/>
      <c r="E569" s="1"/>
      <c r="F569" s="1"/>
      <c r="G569" s="1"/>
      <c r="H569" s="1"/>
      <c r="I569" s="1"/>
    </row>
    <row r="570" spans="3:9" ht="15.75" customHeight="1" x14ac:dyDescent="0.25">
      <c r="C570" s="51"/>
      <c r="D570" s="1"/>
      <c r="E570" s="1"/>
      <c r="F570" s="1"/>
      <c r="G570" s="1"/>
      <c r="H570" s="1"/>
      <c r="I570" s="1"/>
    </row>
    <row r="571" spans="3:9" ht="15.75" customHeight="1" x14ac:dyDescent="0.25">
      <c r="C571" s="51"/>
      <c r="D571" s="1"/>
      <c r="E571" s="1"/>
      <c r="F571" s="1"/>
      <c r="G571" s="1"/>
      <c r="H571" s="1"/>
      <c r="I571" s="1"/>
    </row>
    <row r="572" spans="3:9" ht="15.75" customHeight="1" x14ac:dyDescent="0.25">
      <c r="C572" s="51"/>
      <c r="D572" s="1"/>
      <c r="E572" s="1"/>
      <c r="F572" s="1"/>
      <c r="G572" s="1"/>
      <c r="H572" s="1"/>
      <c r="I572" s="1"/>
    </row>
    <row r="573" spans="3:9" ht="15.75" customHeight="1" x14ac:dyDescent="0.25">
      <c r="C573" s="51"/>
      <c r="D573" s="1"/>
      <c r="E573" s="1"/>
      <c r="F573" s="1"/>
      <c r="G573" s="1"/>
      <c r="H573" s="1"/>
      <c r="I573" s="1"/>
    </row>
    <row r="574" spans="3:9" ht="15.75" customHeight="1" x14ac:dyDescent="0.25">
      <c r="C574" s="51"/>
      <c r="D574" s="1"/>
      <c r="E574" s="1"/>
      <c r="F574" s="1"/>
      <c r="G574" s="1"/>
      <c r="H574" s="1"/>
      <c r="I574" s="1"/>
    </row>
    <row r="575" spans="3:9" ht="15.75" customHeight="1" x14ac:dyDescent="0.25">
      <c r="C575" s="51"/>
      <c r="D575" s="1"/>
      <c r="E575" s="1"/>
      <c r="F575" s="1"/>
      <c r="G575" s="1"/>
      <c r="H575" s="1"/>
      <c r="I575" s="1"/>
    </row>
    <row r="576" spans="3:9" ht="15.75" customHeight="1" x14ac:dyDescent="0.25">
      <c r="C576" s="51"/>
      <c r="D576" s="1"/>
      <c r="E576" s="1"/>
      <c r="F576" s="1"/>
      <c r="G576" s="1"/>
      <c r="H576" s="1"/>
      <c r="I576" s="1"/>
    </row>
    <row r="577" spans="3:9" ht="15.75" customHeight="1" x14ac:dyDescent="0.25">
      <c r="C577" s="51"/>
      <c r="D577" s="1"/>
      <c r="E577" s="1"/>
      <c r="F577" s="1"/>
      <c r="G577" s="1"/>
      <c r="H577" s="1"/>
      <c r="I577" s="1"/>
    </row>
    <row r="578" spans="3:9" ht="15.75" customHeight="1" x14ac:dyDescent="0.25">
      <c r="C578" s="51"/>
      <c r="D578" s="1"/>
      <c r="E578" s="1"/>
      <c r="F578" s="1"/>
      <c r="G578" s="1"/>
      <c r="H578" s="1"/>
      <c r="I578" s="1"/>
    </row>
    <row r="579" spans="3:9" ht="15.75" customHeight="1" x14ac:dyDescent="0.25">
      <c r="C579" s="51"/>
      <c r="D579" s="1"/>
      <c r="E579" s="1"/>
      <c r="F579" s="1"/>
      <c r="G579" s="1"/>
      <c r="H579" s="1"/>
      <c r="I579" s="1"/>
    </row>
    <row r="580" spans="3:9" ht="15.75" customHeight="1" x14ac:dyDescent="0.25">
      <c r="C580" s="51"/>
      <c r="D580" s="1"/>
      <c r="E580" s="1"/>
      <c r="F580" s="1"/>
      <c r="G580" s="1"/>
      <c r="H580" s="1"/>
      <c r="I580" s="1"/>
    </row>
    <row r="581" spans="3:9" ht="15.75" customHeight="1" x14ac:dyDescent="0.25">
      <c r="C581" s="51"/>
      <c r="D581" s="1"/>
      <c r="E581" s="1"/>
      <c r="F581" s="1"/>
      <c r="G581" s="1"/>
      <c r="H581" s="1"/>
      <c r="I581" s="1"/>
    </row>
    <row r="582" spans="3:9" ht="15.75" customHeight="1" x14ac:dyDescent="0.25">
      <c r="C582" s="51"/>
      <c r="D582" s="1"/>
      <c r="E582" s="1"/>
      <c r="F582" s="1"/>
      <c r="G582" s="1"/>
      <c r="H582" s="1"/>
      <c r="I582" s="1"/>
    </row>
    <row r="583" spans="3:9" ht="15.75" customHeight="1" x14ac:dyDescent="0.25">
      <c r="C583" s="51"/>
      <c r="D583" s="1"/>
      <c r="E583" s="1"/>
      <c r="F583" s="1"/>
      <c r="G583" s="1"/>
      <c r="H583" s="1"/>
      <c r="I583" s="1"/>
    </row>
    <row r="584" spans="3:9" ht="15.75" customHeight="1" x14ac:dyDescent="0.25">
      <c r="C584" s="51"/>
      <c r="D584" s="1"/>
      <c r="E584" s="1"/>
      <c r="F584" s="1"/>
      <c r="G584" s="1"/>
      <c r="H584" s="1"/>
      <c r="I584" s="1"/>
    </row>
    <row r="585" spans="3:9" ht="15.75" customHeight="1" x14ac:dyDescent="0.25">
      <c r="C585" s="51"/>
      <c r="D585" s="1"/>
      <c r="E585" s="1"/>
      <c r="F585" s="1"/>
      <c r="G585" s="1"/>
      <c r="H585" s="1"/>
      <c r="I585" s="1"/>
    </row>
    <row r="586" spans="3:9" ht="15.75" customHeight="1" x14ac:dyDescent="0.25">
      <c r="C586" s="51"/>
      <c r="D586" s="1"/>
      <c r="E586" s="1"/>
      <c r="F586" s="1"/>
      <c r="G586" s="1"/>
      <c r="H586" s="1"/>
      <c r="I586" s="1"/>
    </row>
    <row r="587" spans="3:9" ht="15.75" customHeight="1" x14ac:dyDescent="0.25">
      <c r="C587" s="51"/>
      <c r="D587" s="1"/>
      <c r="E587" s="1"/>
      <c r="F587" s="1"/>
      <c r="G587" s="1"/>
      <c r="H587" s="1"/>
      <c r="I587" s="1"/>
    </row>
    <row r="588" spans="3:9" ht="15.75" customHeight="1" x14ac:dyDescent="0.25">
      <c r="C588" s="51"/>
      <c r="D588" s="1"/>
      <c r="E588" s="1"/>
      <c r="F588" s="1"/>
      <c r="G588" s="1"/>
      <c r="H588" s="1"/>
      <c r="I588" s="1"/>
    </row>
    <row r="589" spans="3:9" ht="15.75" customHeight="1" x14ac:dyDescent="0.25">
      <c r="C589" s="51"/>
      <c r="D589" s="1"/>
      <c r="E589" s="1"/>
      <c r="F589" s="1"/>
      <c r="G589" s="1"/>
      <c r="H589" s="1"/>
      <c r="I589" s="1"/>
    </row>
    <row r="590" spans="3:9" ht="15.75" customHeight="1" x14ac:dyDescent="0.25">
      <c r="C590" s="51"/>
      <c r="D590" s="1"/>
      <c r="E590" s="1"/>
      <c r="F590" s="1"/>
      <c r="G590" s="1"/>
      <c r="H590" s="1"/>
      <c r="I590" s="1"/>
    </row>
    <row r="591" spans="3:9" ht="15.75" customHeight="1" x14ac:dyDescent="0.25">
      <c r="C591" s="51"/>
      <c r="D591" s="1"/>
      <c r="E591" s="1"/>
      <c r="F591" s="1"/>
      <c r="G591" s="1"/>
      <c r="H591" s="1"/>
      <c r="I591" s="1"/>
    </row>
    <row r="592" spans="3:9" ht="15.75" customHeight="1" x14ac:dyDescent="0.25">
      <c r="C592" s="51"/>
      <c r="D592" s="1"/>
      <c r="E592" s="1"/>
      <c r="F592" s="1"/>
      <c r="G592" s="1"/>
      <c r="H592" s="1"/>
      <c r="I592" s="1"/>
    </row>
    <row r="593" spans="3:9" ht="15.75" customHeight="1" x14ac:dyDescent="0.25">
      <c r="C593" s="51"/>
      <c r="D593" s="1"/>
      <c r="E593" s="1"/>
      <c r="F593" s="1"/>
      <c r="G593" s="1"/>
      <c r="H593" s="1"/>
      <c r="I593" s="1"/>
    </row>
    <row r="594" spans="3:9" ht="15.75" customHeight="1" x14ac:dyDescent="0.25">
      <c r="C594" s="51"/>
      <c r="D594" s="1"/>
      <c r="E594" s="1"/>
      <c r="F594" s="1"/>
      <c r="G594" s="1"/>
      <c r="H594" s="1"/>
      <c r="I594" s="1"/>
    </row>
    <row r="595" spans="3:9" ht="15.75" customHeight="1" x14ac:dyDescent="0.25">
      <c r="C595" s="51"/>
      <c r="D595" s="1"/>
      <c r="E595" s="1"/>
      <c r="F595" s="1"/>
      <c r="G595" s="1"/>
      <c r="H595" s="1"/>
      <c r="I595" s="1"/>
    </row>
    <row r="596" spans="3:9" ht="15.75" customHeight="1" x14ac:dyDescent="0.25">
      <c r="C596" s="51"/>
      <c r="D596" s="1"/>
      <c r="E596" s="1"/>
      <c r="F596" s="1"/>
      <c r="G596" s="1"/>
      <c r="H596" s="1"/>
      <c r="I596" s="1"/>
    </row>
    <row r="597" spans="3:9" ht="15.75" customHeight="1" x14ac:dyDescent="0.25">
      <c r="C597" s="51"/>
      <c r="D597" s="1"/>
      <c r="E597" s="1"/>
      <c r="F597" s="1"/>
      <c r="G597" s="1"/>
      <c r="H597" s="1"/>
      <c r="I597" s="1"/>
    </row>
    <row r="598" spans="3:9" ht="15.75" customHeight="1" x14ac:dyDescent="0.25">
      <c r="C598" s="51"/>
      <c r="D598" s="1"/>
      <c r="E598" s="1"/>
      <c r="F598" s="1"/>
      <c r="G598" s="1"/>
      <c r="H598" s="1"/>
      <c r="I598" s="1"/>
    </row>
    <row r="599" spans="3:9" ht="15.75" customHeight="1" x14ac:dyDescent="0.25">
      <c r="C599" s="51"/>
      <c r="D599" s="1"/>
      <c r="E599" s="1"/>
      <c r="F599" s="1"/>
      <c r="G599" s="1"/>
      <c r="H599" s="1"/>
      <c r="I599" s="1"/>
    </row>
    <row r="600" spans="3:9" ht="15.75" customHeight="1" x14ac:dyDescent="0.25">
      <c r="C600" s="51"/>
      <c r="D600" s="1"/>
      <c r="E600" s="1"/>
      <c r="F600" s="1"/>
      <c r="G600" s="1"/>
      <c r="H600" s="1"/>
      <c r="I600" s="1"/>
    </row>
    <row r="601" spans="3:9" ht="15.75" customHeight="1" x14ac:dyDescent="0.25">
      <c r="C601" s="51"/>
      <c r="D601" s="1"/>
      <c r="E601" s="1"/>
      <c r="F601" s="1"/>
      <c r="G601" s="1"/>
      <c r="H601" s="1"/>
      <c r="I601" s="1"/>
    </row>
    <row r="602" spans="3:9" ht="15.75" customHeight="1" x14ac:dyDescent="0.25">
      <c r="C602" s="51"/>
      <c r="D602" s="1"/>
      <c r="E602" s="1"/>
      <c r="F602" s="1"/>
      <c r="G602" s="1"/>
      <c r="H602" s="1"/>
      <c r="I602" s="1"/>
    </row>
    <row r="603" spans="3:9" ht="15.75" customHeight="1" x14ac:dyDescent="0.25">
      <c r="C603" s="51"/>
      <c r="D603" s="1"/>
      <c r="E603" s="1"/>
      <c r="F603" s="1"/>
      <c r="G603" s="1"/>
      <c r="H603" s="1"/>
      <c r="I603" s="1"/>
    </row>
    <row r="604" spans="3:9" ht="15.75" customHeight="1" x14ac:dyDescent="0.25">
      <c r="C604" s="51"/>
      <c r="D604" s="1"/>
      <c r="E604" s="1"/>
      <c r="F604" s="1"/>
      <c r="G604" s="1"/>
      <c r="H604" s="1"/>
      <c r="I604" s="1"/>
    </row>
    <row r="605" spans="3:9" ht="15.75" customHeight="1" x14ac:dyDescent="0.25">
      <c r="C605" s="51"/>
      <c r="D605" s="1"/>
      <c r="E605" s="1"/>
      <c r="F605" s="1"/>
      <c r="G605" s="1"/>
      <c r="H605" s="1"/>
      <c r="I605" s="1"/>
    </row>
    <row r="606" spans="3:9" ht="15.75" customHeight="1" x14ac:dyDescent="0.25">
      <c r="C606" s="51"/>
      <c r="D606" s="1"/>
      <c r="E606" s="1"/>
      <c r="F606" s="1"/>
      <c r="G606" s="1"/>
      <c r="H606" s="1"/>
      <c r="I606" s="1"/>
    </row>
    <row r="607" spans="3:9" ht="15.75" customHeight="1" x14ac:dyDescent="0.25">
      <c r="C607" s="51"/>
      <c r="D607" s="1"/>
      <c r="E607" s="1"/>
      <c r="F607" s="1"/>
      <c r="G607" s="1"/>
      <c r="H607" s="1"/>
      <c r="I607" s="1"/>
    </row>
    <row r="608" spans="3:9" ht="15.75" customHeight="1" x14ac:dyDescent="0.25">
      <c r="C608" s="51"/>
      <c r="D608" s="1"/>
      <c r="E608" s="1"/>
      <c r="F608" s="1"/>
      <c r="G608" s="1"/>
      <c r="H608" s="1"/>
      <c r="I608" s="1"/>
    </row>
    <row r="609" spans="3:9" ht="15.75" customHeight="1" x14ac:dyDescent="0.25">
      <c r="C609" s="51"/>
      <c r="D609" s="1"/>
      <c r="E609" s="1"/>
      <c r="F609" s="1"/>
      <c r="G609" s="1"/>
      <c r="H609" s="1"/>
      <c r="I609" s="1"/>
    </row>
    <row r="610" spans="3:9" ht="15.75" customHeight="1" x14ac:dyDescent="0.25">
      <c r="C610" s="51"/>
      <c r="D610" s="1"/>
      <c r="E610" s="1"/>
      <c r="F610" s="1"/>
      <c r="G610" s="1"/>
      <c r="H610" s="1"/>
      <c r="I610" s="1"/>
    </row>
    <row r="611" spans="3:9" ht="15.75" customHeight="1" x14ac:dyDescent="0.25">
      <c r="C611" s="51"/>
      <c r="D611" s="1"/>
      <c r="E611" s="1"/>
      <c r="F611" s="1"/>
      <c r="G611" s="1"/>
      <c r="H611" s="1"/>
      <c r="I611" s="1"/>
    </row>
    <row r="612" spans="3:9" ht="15.75" customHeight="1" x14ac:dyDescent="0.25">
      <c r="C612" s="51"/>
      <c r="D612" s="1"/>
      <c r="E612" s="1"/>
      <c r="F612" s="1"/>
      <c r="G612" s="1"/>
      <c r="H612" s="1"/>
      <c r="I612" s="1"/>
    </row>
    <row r="613" spans="3:9" ht="15.75" customHeight="1" x14ac:dyDescent="0.25">
      <c r="C613" s="51"/>
      <c r="D613" s="1"/>
      <c r="E613" s="1"/>
      <c r="F613" s="1"/>
      <c r="G613" s="1"/>
      <c r="H613" s="1"/>
      <c r="I613" s="1"/>
    </row>
    <row r="614" spans="3:9" ht="15.75" customHeight="1" x14ac:dyDescent="0.25">
      <c r="C614" s="51"/>
      <c r="D614" s="1"/>
      <c r="E614" s="1"/>
      <c r="F614" s="1"/>
      <c r="G614" s="1"/>
      <c r="H614" s="1"/>
      <c r="I614" s="1"/>
    </row>
    <row r="615" spans="3:9" ht="15.75" customHeight="1" x14ac:dyDescent="0.25">
      <c r="C615" s="51"/>
      <c r="D615" s="1"/>
      <c r="E615" s="1"/>
      <c r="F615" s="1"/>
      <c r="G615" s="1"/>
      <c r="H615" s="1"/>
      <c r="I615" s="1"/>
    </row>
    <row r="616" spans="3:9" ht="15.75" customHeight="1" x14ac:dyDescent="0.25">
      <c r="C616" s="51"/>
      <c r="D616" s="1"/>
      <c r="E616" s="1"/>
      <c r="F616" s="1"/>
      <c r="G616" s="1"/>
      <c r="H616" s="1"/>
      <c r="I616" s="1"/>
    </row>
    <row r="617" spans="3:9" ht="15.75" customHeight="1" x14ac:dyDescent="0.25">
      <c r="C617" s="51"/>
      <c r="D617" s="1"/>
      <c r="E617" s="1"/>
      <c r="F617" s="1"/>
      <c r="G617" s="1"/>
      <c r="H617" s="1"/>
      <c r="I617" s="1"/>
    </row>
    <row r="618" spans="3:9" ht="15.75" customHeight="1" x14ac:dyDescent="0.25">
      <c r="C618" s="51"/>
      <c r="D618" s="1"/>
      <c r="E618" s="1"/>
      <c r="F618" s="1"/>
      <c r="G618" s="1"/>
      <c r="H618" s="1"/>
      <c r="I618" s="1"/>
    </row>
    <row r="619" spans="3:9" ht="15.75" customHeight="1" x14ac:dyDescent="0.25">
      <c r="C619" s="51"/>
      <c r="D619" s="1"/>
      <c r="E619" s="1"/>
      <c r="F619" s="1"/>
      <c r="G619" s="1"/>
      <c r="H619" s="1"/>
      <c r="I619" s="1"/>
    </row>
    <row r="620" spans="3:9" ht="15.75" customHeight="1" x14ac:dyDescent="0.25">
      <c r="C620" s="51"/>
      <c r="D620" s="1"/>
      <c r="E620" s="1"/>
      <c r="F620" s="1"/>
      <c r="G620" s="1"/>
      <c r="H620" s="1"/>
      <c r="I620" s="1"/>
    </row>
    <row r="621" spans="3:9" ht="15.75" customHeight="1" x14ac:dyDescent="0.25">
      <c r="C621" s="51"/>
      <c r="D621" s="1"/>
      <c r="E621" s="1"/>
      <c r="F621" s="1"/>
      <c r="G621" s="1"/>
      <c r="H621" s="1"/>
      <c r="I621" s="1"/>
    </row>
    <row r="622" spans="3:9" ht="15.75" customHeight="1" x14ac:dyDescent="0.25">
      <c r="C622" s="51"/>
      <c r="D622" s="1"/>
      <c r="E622" s="1"/>
      <c r="F622" s="1"/>
      <c r="G622" s="1"/>
      <c r="H622" s="1"/>
      <c r="I622" s="1"/>
    </row>
    <row r="623" spans="3:9" ht="15.75" customHeight="1" x14ac:dyDescent="0.25">
      <c r="C623" s="51"/>
      <c r="D623" s="1"/>
      <c r="E623" s="1"/>
      <c r="F623" s="1"/>
      <c r="G623" s="1"/>
      <c r="H623" s="1"/>
      <c r="I623" s="1"/>
    </row>
    <row r="624" spans="3:9" ht="15.75" customHeight="1" x14ac:dyDescent="0.25">
      <c r="C624" s="51"/>
      <c r="D624" s="1"/>
      <c r="E624" s="1"/>
      <c r="F624" s="1"/>
      <c r="G624" s="1"/>
      <c r="H624" s="1"/>
      <c r="I624" s="1"/>
    </row>
    <row r="625" spans="3:9" ht="15.75" customHeight="1" x14ac:dyDescent="0.25">
      <c r="C625" s="51"/>
      <c r="D625" s="1"/>
      <c r="E625" s="1"/>
      <c r="F625" s="1"/>
      <c r="G625" s="1"/>
      <c r="H625" s="1"/>
      <c r="I625" s="1"/>
    </row>
    <row r="626" spans="3:9" ht="15.75" customHeight="1" x14ac:dyDescent="0.25">
      <c r="C626" s="51"/>
      <c r="D626" s="1"/>
      <c r="E626" s="1"/>
      <c r="F626" s="1"/>
      <c r="G626" s="1"/>
      <c r="H626" s="1"/>
      <c r="I626" s="1"/>
    </row>
    <row r="627" spans="3:9" ht="15.75" customHeight="1" x14ac:dyDescent="0.25">
      <c r="C627" s="51"/>
      <c r="D627" s="1"/>
      <c r="E627" s="1"/>
      <c r="F627" s="1"/>
      <c r="G627" s="1"/>
      <c r="H627" s="1"/>
      <c r="I627" s="1"/>
    </row>
    <row r="628" spans="3:9" ht="15.75" customHeight="1" x14ac:dyDescent="0.25">
      <c r="C628" s="51"/>
      <c r="D628" s="1"/>
      <c r="E628" s="1"/>
      <c r="F628" s="1"/>
      <c r="G628" s="1"/>
      <c r="H628" s="1"/>
      <c r="I628" s="1"/>
    </row>
    <row r="629" spans="3:9" ht="15.75" customHeight="1" x14ac:dyDescent="0.25">
      <c r="C629" s="51"/>
      <c r="D629" s="1"/>
      <c r="E629" s="1"/>
      <c r="F629" s="1"/>
      <c r="G629" s="1"/>
      <c r="H629" s="1"/>
      <c r="I629" s="1"/>
    </row>
    <row r="630" spans="3:9" ht="15.75" customHeight="1" x14ac:dyDescent="0.25">
      <c r="C630" s="51"/>
      <c r="D630" s="1"/>
      <c r="E630" s="1"/>
      <c r="F630" s="1"/>
      <c r="G630" s="1"/>
      <c r="H630" s="1"/>
      <c r="I630" s="1"/>
    </row>
    <row r="631" spans="3:9" ht="15.75" customHeight="1" x14ac:dyDescent="0.25">
      <c r="C631" s="51"/>
      <c r="D631" s="1"/>
      <c r="E631" s="1"/>
      <c r="F631" s="1"/>
      <c r="G631" s="1"/>
      <c r="H631" s="1"/>
      <c r="I631" s="1"/>
    </row>
    <row r="632" spans="3:9" ht="15.75" customHeight="1" x14ac:dyDescent="0.25">
      <c r="C632" s="51"/>
      <c r="D632" s="1"/>
      <c r="E632" s="1"/>
      <c r="F632" s="1"/>
      <c r="G632" s="1"/>
      <c r="H632" s="1"/>
      <c r="I632" s="1"/>
    </row>
    <row r="633" spans="3:9" ht="15.75" customHeight="1" x14ac:dyDescent="0.25">
      <c r="C633" s="51"/>
      <c r="D633" s="1"/>
      <c r="E633" s="1"/>
      <c r="F633" s="1"/>
      <c r="G633" s="1"/>
      <c r="H633" s="1"/>
      <c r="I633" s="1"/>
    </row>
    <row r="634" spans="3:9" ht="15.75" customHeight="1" x14ac:dyDescent="0.25">
      <c r="C634" s="51"/>
      <c r="D634" s="1"/>
      <c r="E634" s="1"/>
      <c r="F634" s="1"/>
      <c r="G634" s="1"/>
      <c r="H634" s="1"/>
      <c r="I634" s="1"/>
    </row>
    <row r="635" spans="3:9" ht="15.75" customHeight="1" x14ac:dyDescent="0.25">
      <c r="C635" s="51"/>
      <c r="D635" s="1"/>
      <c r="E635" s="1"/>
      <c r="F635" s="1"/>
      <c r="G635" s="1"/>
      <c r="H635" s="1"/>
      <c r="I635" s="1"/>
    </row>
    <row r="636" spans="3:9" ht="15.75" customHeight="1" x14ac:dyDescent="0.25">
      <c r="C636" s="51"/>
      <c r="D636" s="1"/>
      <c r="E636" s="1"/>
      <c r="F636" s="1"/>
      <c r="G636" s="1"/>
      <c r="H636" s="1"/>
      <c r="I636" s="1"/>
    </row>
    <row r="637" spans="3:9" ht="15.75" customHeight="1" x14ac:dyDescent="0.25">
      <c r="C637" s="51"/>
      <c r="D637" s="1"/>
      <c r="E637" s="1"/>
      <c r="F637" s="1"/>
      <c r="G637" s="1"/>
      <c r="H637" s="1"/>
      <c r="I637" s="1"/>
    </row>
    <row r="638" spans="3:9" ht="15.75" customHeight="1" x14ac:dyDescent="0.25">
      <c r="C638" s="51"/>
      <c r="D638" s="1"/>
      <c r="E638" s="1"/>
      <c r="F638" s="1"/>
      <c r="G638" s="1"/>
      <c r="H638" s="1"/>
      <c r="I638" s="1"/>
    </row>
    <row r="639" spans="3:9" ht="15.75" customHeight="1" x14ac:dyDescent="0.25">
      <c r="C639" s="51"/>
      <c r="D639" s="1"/>
      <c r="E639" s="1"/>
      <c r="F639" s="1"/>
      <c r="G639" s="1"/>
      <c r="H639" s="1"/>
      <c r="I639" s="1"/>
    </row>
    <row r="640" spans="3:9" ht="15.75" customHeight="1" x14ac:dyDescent="0.25">
      <c r="C640" s="51"/>
      <c r="D640" s="1"/>
      <c r="E640" s="1"/>
      <c r="F640" s="1"/>
      <c r="G640" s="1"/>
      <c r="H640" s="1"/>
      <c r="I640" s="1"/>
    </row>
    <row r="641" spans="3:9" ht="15.75" customHeight="1" x14ac:dyDescent="0.25">
      <c r="C641" s="51"/>
      <c r="D641" s="1"/>
      <c r="E641" s="1"/>
      <c r="F641" s="1"/>
      <c r="G641" s="1"/>
      <c r="H641" s="1"/>
      <c r="I641" s="1"/>
    </row>
    <row r="642" spans="3:9" ht="15.75" customHeight="1" x14ac:dyDescent="0.25">
      <c r="C642" s="51"/>
      <c r="D642" s="1"/>
      <c r="E642" s="1"/>
      <c r="F642" s="1"/>
      <c r="G642" s="1"/>
      <c r="H642" s="1"/>
      <c r="I642" s="1"/>
    </row>
    <row r="643" spans="3:9" ht="15.75" customHeight="1" x14ac:dyDescent="0.25">
      <c r="C643" s="51"/>
      <c r="D643" s="1"/>
      <c r="E643" s="1"/>
      <c r="F643" s="1"/>
      <c r="G643" s="1"/>
      <c r="H643" s="1"/>
      <c r="I643" s="1"/>
    </row>
    <row r="644" spans="3:9" ht="15.75" customHeight="1" x14ac:dyDescent="0.25">
      <c r="C644" s="51"/>
      <c r="D644" s="1"/>
      <c r="E644" s="1"/>
      <c r="F644" s="1"/>
      <c r="G644" s="1"/>
      <c r="H644" s="1"/>
      <c r="I644" s="1"/>
    </row>
    <row r="645" spans="3:9" ht="15.75" customHeight="1" x14ac:dyDescent="0.25">
      <c r="C645" s="51"/>
      <c r="D645" s="1"/>
      <c r="E645" s="1"/>
      <c r="F645" s="1"/>
      <c r="G645" s="1"/>
      <c r="H645" s="1"/>
      <c r="I645" s="1"/>
    </row>
    <row r="646" spans="3:9" ht="15.75" customHeight="1" x14ac:dyDescent="0.25">
      <c r="C646" s="51"/>
      <c r="D646" s="1"/>
      <c r="E646" s="1"/>
      <c r="F646" s="1"/>
      <c r="G646" s="1"/>
      <c r="H646" s="1"/>
      <c r="I646" s="1"/>
    </row>
    <row r="647" spans="3:9" ht="15.75" customHeight="1" x14ac:dyDescent="0.25">
      <c r="C647" s="51"/>
      <c r="D647" s="1"/>
      <c r="E647" s="1"/>
      <c r="F647" s="1"/>
      <c r="G647" s="1"/>
      <c r="H647" s="1"/>
      <c r="I647" s="1"/>
    </row>
    <row r="648" spans="3:9" ht="15.75" customHeight="1" x14ac:dyDescent="0.25">
      <c r="C648" s="51"/>
      <c r="D648" s="1"/>
      <c r="E648" s="1"/>
      <c r="F648" s="1"/>
      <c r="G648" s="1"/>
      <c r="H648" s="1"/>
      <c r="I648" s="1"/>
    </row>
    <row r="649" spans="3:9" ht="15.75" customHeight="1" x14ac:dyDescent="0.25">
      <c r="C649" s="51"/>
      <c r="D649" s="1"/>
      <c r="E649" s="1"/>
      <c r="F649" s="1"/>
      <c r="G649" s="1"/>
      <c r="H649" s="1"/>
      <c r="I649" s="1"/>
    </row>
    <row r="650" spans="3:9" ht="15.75" customHeight="1" x14ac:dyDescent="0.25">
      <c r="C650" s="51"/>
      <c r="D650" s="1"/>
      <c r="E650" s="1"/>
      <c r="F650" s="1"/>
      <c r="G650" s="1"/>
      <c r="H650" s="1"/>
      <c r="I650" s="1"/>
    </row>
    <row r="651" spans="3:9" ht="15.75" customHeight="1" x14ac:dyDescent="0.25">
      <c r="C651" s="51"/>
      <c r="D651" s="1"/>
      <c r="E651" s="1"/>
      <c r="F651" s="1"/>
      <c r="G651" s="1"/>
      <c r="H651" s="1"/>
      <c r="I651" s="1"/>
    </row>
    <row r="652" spans="3:9" ht="15.75" customHeight="1" x14ac:dyDescent="0.25">
      <c r="C652" s="51"/>
      <c r="D652" s="1"/>
      <c r="E652" s="1"/>
      <c r="F652" s="1"/>
      <c r="G652" s="1"/>
      <c r="H652" s="1"/>
      <c r="I652" s="1"/>
    </row>
    <row r="653" spans="3:9" ht="15.75" customHeight="1" x14ac:dyDescent="0.25">
      <c r="C653" s="51"/>
      <c r="D653" s="1"/>
      <c r="E653" s="1"/>
      <c r="F653" s="1"/>
      <c r="G653" s="1"/>
      <c r="H653" s="1"/>
      <c r="I653" s="1"/>
    </row>
    <row r="654" spans="3:9" ht="15.75" customHeight="1" x14ac:dyDescent="0.25">
      <c r="C654" s="51"/>
      <c r="D654" s="1"/>
      <c r="E654" s="1"/>
      <c r="F654" s="1"/>
      <c r="G654" s="1"/>
      <c r="H654" s="1"/>
      <c r="I654" s="1"/>
    </row>
    <row r="655" spans="3:9" ht="15.75" customHeight="1" x14ac:dyDescent="0.25">
      <c r="C655" s="51"/>
      <c r="D655" s="1"/>
      <c r="E655" s="1"/>
      <c r="F655" s="1"/>
      <c r="G655" s="1"/>
      <c r="H655" s="1"/>
      <c r="I655" s="1"/>
    </row>
    <row r="656" spans="3:9" ht="15.75" customHeight="1" x14ac:dyDescent="0.25">
      <c r="C656" s="51"/>
      <c r="D656" s="1"/>
      <c r="E656" s="1"/>
      <c r="F656" s="1"/>
      <c r="G656" s="1"/>
      <c r="H656" s="1"/>
      <c r="I656" s="1"/>
    </row>
    <row r="657" spans="3:9" ht="15.75" customHeight="1" x14ac:dyDescent="0.25">
      <c r="C657" s="51"/>
      <c r="D657" s="1"/>
      <c r="E657" s="1"/>
      <c r="F657" s="1"/>
      <c r="G657" s="1"/>
      <c r="H657" s="1"/>
      <c r="I657" s="1"/>
    </row>
    <row r="658" spans="3:9" ht="15.75" customHeight="1" x14ac:dyDescent="0.25">
      <c r="C658" s="51"/>
      <c r="D658" s="1"/>
      <c r="E658" s="1"/>
      <c r="F658" s="1"/>
      <c r="G658" s="1"/>
      <c r="H658" s="1"/>
      <c r="I658" s="1"/>
    </row>
    <row r="659" spans="3:9" ht="15.75" customHeight="1" x14ac:dyDescent="0.25">
      <c r="C659" s="51"/>
      <c r="D659" s="1"/>
      <c r="E659" s="1"/>
      <c r="F659" s="1"/>
      <c r="G659" s="1"/>
      <c r="H659" s="1"/>
      <c r="I659" s="1"/>
    </row>
    <row r="660" spans="3:9" ht="15.75" customHeight="1" x14ac:dyDescent="0.25">
      <c r="C660" s="51"/>
      <c r="D660" s="1"/>
      <c r="E660" s="1"/>
      <c r="F660" s="1"/>
      <c r="G660" s="1"/>
      <c r="H660" s="1"/>
      <c r="I660" s="1"/>
    </row>
    <row r="661" spans="3:9" ht="15.75" customHeight="1" x14ac:dyDescent="0.25">
      <c r="C661" s="51"/>
      <c r="D661" s="1"/>
      <c r="E661" s="1"/>
      <c r="F661" s="1"/>
      <c r="G661" s="1"/>
      <c r="H661" s="1"/>
      <c r="I661" s="1"/>
    </row>
    <row r="662" spans="3:9" ht="15.75" customHeight="1" x14ac:dyDescent="0.25">
      <c r="C662" s="51"/>
      <c r="D662" s="1"/>
      <c r="E662" s="1"/>
      <c r="F662" s="1"/>
      <c r="G662" s="1"/>
      <c r="H662" s="1"/>
      <c r="I662" s="1"/>
    </row>
    <row r="663" spans="3:9" ht="15.75" customHeight="1" x14ac:dyDescent="0.25">
      <c r="C663" s="51"/>
      <c r="D663" s="1"/>
      <c r="E663" s="1"/>
      <c r="F663" s="1"/>
      <c r="G663" s="1"/>
      <c r="H663" s="1"/>
      <c r="I663" s="1"/>
    </row>
    <row r="664" spans="3:9" ht="15.75" customHeight="1" x14ac:dyDescent="0.25">
      <c r="C664" s="51"/>
      <c r="D664" s="1"/>
      <c r="E664" s="1"/>
      <c r="F664" s="1"/>
      <c r="G664" s="1"/>
      <c r="H664" s="1"/>
      <c r="I664" s="1"/>
    </row>
    <row r="665" spans="3:9" ht="15.75" customHeight="1" x14ac:dyDescent="0.25">
      <c r="C665" s="51"/>
      <c r="D665" s="1"/>
      <c r="E665" s="1"/>
      <c r="F665" s="1"/>
      <c r="G665" s="1"/>
      <c r="H665" s="1"/>
      <c r="I665" s="1"/>
    </row>
    <row r="666" spans="3:9" ht="15.75" customHeight="1" x14ac:dyDescent="0.25">
      <c r="C666" s="51"/>
      <c r="D666" s="1"/>
      <c r="E666" s="1"/>
      <c r="F666" s="1"/>
      <c r="G666" s="1"/>
      <c r="H666" s="1"/>
      <c r="I666" s="1"/>
    </row>
    <row r="667" spans="3:9" ht="15.75" customHeight="1" x14ac:dyDescent="0.25">
      <c r="C667" s="51"/>
      <c r="D667" s="1"/>
      <c r="E667" s="1"/>
      <c r="F667" s="1"/>
      <c r="G667" s="1"/>
      <c r="H667" s="1"/>
      <c r="I667" s="1"/>
    </row>
    <row r="668" spans="3:9" ht="15.75" customHeight="1" x14ac:dyDescent="0.25">
      <c r="C668" s="51"/>
      <c r="D668" s="1"/>
      <c r="E668" s="1"/>
      <c r="F668" s="1"/>
      <c r="G668" s="1"/>
      <c r="H668" s="1"/>
      <c r="I668" s="1"/>
    </row>
    <row r="669" spans="3:9" ht="15.75" customHeight="1" x14ac:dyDescent="0.25">
      <c r="C669" s="51"/>
      <c r="D669" s="1"/>
      <c r="E669" s="1"/>
      <c r="F669" s="1"/>
      <c r="G669" s="1"/>
      <c r="H669" s="1"/>
      <c r="I669" s="1"/>
    </row>
    <row r="670" spans="3:9" ht="15.75" customHeight="1" x14ac:dyDescent="0.25">
      <c r="C670" s="51"/>
      <c r="D670" s="1"/>
      <c r="E670" s="1"/>
      <c r="F670" s="1"/>
      <c r="G670" s="1"/>
      <c r="H670" s="1"/>
      <c r="I670" s="1"/>
    </row>
    <row r="671" spans="3:9" ht="15.75" customHeight="1" x14ac:dyDescent="0.25">
      <c r="C671" s="51"/>
      <c r="D671" s="1"/>
      <c r="E671" s="1"/>
      <c r="F671" s="1"/>
      <c r="G671" s="1"/>
      <c r="H671" s="1"/>
      <c r="I671" s="1"/>
    </row>
    <row r="672" spans="3:9" ht="15.75" customHeight="1" x14ac:dyDescent="0.25">
      <c r="C672" s="51"/>
      <c r="D672" s="1"/>
      <c r="E672" s="1"/>
      <c r="F672" s="1"/>
      <c r="G672" s="1"/>
      <c r="H672" s="1"/>
      <c r="I672" s="1"/>
    </row>
    <row r="673" spans="3:9" ht="15.75" customHeight="1" x14ac:dyDescent="0.25">
      <c r="C673" s="51"/>
      <c r="D673" s="1"/>
      <c r="E673" s="1"/>
      <c r="F673" s="1"/>
      <c r="G673" s="1"/>
      <c r="H673" s="1"/>
      <c r="I673" s="1"/>
    </row>
    <row r="674" spans="3:9" ht="15.75" customHeight="1" x14ac:dyDescent="0.25">
      <c r="C674" s="51"/>
      <c r="D674" s="1"/>
      <c r="E674" s="1"/>
      <c r="F674" s="1"/>
      <c r="G674" s="1"/>
      <c r="H674" s="1"/>
      <c r="I674" s="1"/>
    </row>
    <row r="675" spans="3:9" ht="15.75" customHeight="1" x14ac:dyDescent="0.25">
      <c r="C675" s="51"/>
      <c r="D675" s="1"/>
      <c r="E675" s="1"/>
      <c r="F675" s="1"/>
      <c r="G675" s="1"/>
      <c r="H675" s="1"/>
      <c r="I675" s="1"/>
    </row>
    <row r="676" spans="3:9" ht="15.75" customHeight="1" x14ac:dyDescent="0.25">
      <c r="C676" s="51"/>
      <c r="D676" s="1"/>
      <c r="E676" s="1"/>
      <c r="F676" s="1"/>
      <c r="G676" s="1"/>
      <c r="H676" s="1"/>
      <c r="I676" s="1"/>
    </row>
    <row r="677" spans="3:9" ht="15.75" customHeight="1" x14ac:dyDescent="0.25">
      <c r="C677" s="51"/>
      <c r="D677" s="1"/>
      <c r="E677" s="1"/>
      <c r="F677" s="1"/>
      <c r="G677" s="1"/>
      <c r="H677" s="1"/>
      <c r="I677" s="1"/>
    </row>
    <row r="678" spans="3:9" ht="15.75" customHeight="1" x14ac:dyDescent="0.25">
      <c r="C678" s="51"/>
      <c r="D678" s="1"/>
      <c r="E678" s="1"/>
      <c r="F678" s="1"/>
      <c r="G678" s="1"/>
      <c r="H678" s="1"/>
      <c r="I678" s="1"/>
    </row>
    <row r="679" spans="3:9" ht="15.75" customHeight="1" x14ac:dyDescent="0.25">
      <c r="C679" s="51"/>
      <c r="D679" s="1"/>
      <c r="E679" s="1"/>
      <c r="F679" s="1"/>
      <c r="G679" s="1"/>
      <c r="H679" s="1"/>
      <c r="I679" s="1"/>
    </row>
    <row r="680" spans="3:9" ht="15.75" customHeight="1" x14ac:dyDescent="0.25">
      <c r="C680" s="51"/>
      <c r="D680" s="1"/>
      <c r="E680" s="1"/>
      <c r="F680" s="1"/>
      <c r="G680" s="1"/>
      <c r="H680" s="1"/>
      <c r="I680" s="1"/>
    </row>
    <row r="681" spans="3:9" ht="15.75" customHeight="1" x14ac:dyDescent="0.25">
      <c r="C681" s="51"/>
      <c r="D681" s="1"/>
      <c r="E681" s="1"/>
      <c r="F681" s="1"/>
      <c r="G681" s="1"/>
      <c r="H681" s="1"/>
      <c r="I681" s="1"/>
    </row>
    <row r="682" spans="3:9" ht="15.75" customHeight="1" x14ac:dyDescent="0.25">
      <c r="C682" s="51"/>
      <c r="D682" s="1"/>
      <c r="E682" s="1"/>
      <c r="F682" s="1"/>
      <c r="G682" s="1"/>
      <c r="H682" s="1"/>
      <c r="I682" s="1"/>
    </row>
    <row r="683" spans="3:9" ht="15.75" customHeight="1" x14ac:dyDescent="0.25">
      <c r="C683" s="51"/>
      <c r="D683" s="1"/>
      <c r="E683" s="1"/>
      <c r="F683" s="1"/>
      <c r="G683" s="1"/>
      <c r="H683" s="1"/>
      <c r="I683" s="1"/>
    </row>
    <row r="684" spans="3:9" ht="15.75" customHeight="1" x14ac:dyDescent="0.25">
      <c r="C684" s="51"/>
      <c r="D684" s="1"/>
      <c r="E684" s="1"/>
      <c r="F684" s="1"/>
      <c r="G684" s="1"/>
      <c r="H684" s="1"/>
      <c r="I684" s="1"/>
    </row>
    <row r="685" spans="3:9" ht="15.75" customHeight="1" x14ac:dyDescent="0.25">
      <c r="C685" s="51"/>
      <c r="D685" s="1"/>
      <c r="E685" s="1"/>
      <c r="F685" s="1"/>
      <c r="G685" s="1"/>
      <c r="H685" s="1"/>
      <c r="I685" s="1"/>
    </row>
    <row r="686" spans="3:9" ht="15.75" customHeight="1" x14ac:dyDescent="0.25">
      <c r="C686" s="51"/>
      <c r="D686" s="1"/>
      <c r="E686" s="1"/>
      <c r="F686" s="1"/>
      <c r="G686" s="1"/>
      <c r="H686" s="1"/>
      <c r="I686" s="1"/>
    </row>
    <row r="687" spans="3:9" ht="15.75" customHeight="1" x14ac:dyDescent="0.25">
      <c r="C687" s="51"/>
      <c r="D687" s="1"/>
      <c r="E687" s="1"/>
      <c r="F687" s="1"/>
      <c r="G687" s="1"/>
      <c r="H687" s="1"/>
      <c r="I687" s="1"/>
    </row>
    <row r="688" spans="3:9" ht="15.75" customHeight="1" x14ac:dyDescent="0.25">
      <c r="C688" s="51"/>
      <c r="D688" s="1"/>
      <c r="E688" s="1"/>
      <c r="F688" s="1"/>
      <c r="G688" s="1"/>
      <c r="H688" s="1"/>
      <c r="I688" s="1"/>
    </row>
    <row r="689" spans="3:9" ht="15.75" customHeight="1" x14ac:dyDescent="0.25">
      <c r="C689" s="51"/>
      <c r="D689" s="1"/>
      <c r="E689" s="1"/>
      <c r="F689" s="1"/>
      <c r="G689" s="1"/>
      <c r="H689" s="1"/>
      <c r="I689" s="1"/>
    </row>
    <row r="690" spans="3:9" ht="15.75" customHeight="1" x14ac:dyDescent="0.25">
      <c r="C690" s="51"/>
      <c r="D690" s="1"/>
      <c r="E690" s="1"/>
      <c r="F690" s="1"/>
      <c r="G690" s="1"/>
      <c r="H690" s="1"/>
      <c r="I690" s="1"/>
    </row>
    <row r="691" spans="3:9" ht="15.75" customHeight="1" x14ac:dyDescent="0.25">
      <c r="C691" s="51"/>
      <c r="D691" s="1"/>
      <c r="E691" s="1"/>
      <c r="F691" s="1"/>
      <c r="G691" s="1"/>
      <c r="H691" s="1"/>
      <c r="I691" s="1"/>
    </row>
    <row r="692" spans="3:9" ht="15.75" customHeight="1" x14ac:dyDescent="0.25">
      <c r="C692" s="51"/>
      <c r="D692" s="1"/>
      <c r="E692" s="1"/>
      <c r="F692" s="1"/>
      <c r="G692" s="1"/>
      <c r="H692" s="1"/>
      <c r="I692" s="1"/>
    </row>
    <row r="693" spans="3:9" ht="15.75" customHeight="1" x14ac:dyDescent="0.25">
      <c r="C693" s="51"/>
      <c r="D693" s="1"/>
      <c r="E693" s="1"/>
      <c r="F693" s="1"/>
      <c r="G693" s="1"/>
      <c r="H693" s="1"/>
      <c r="I693" s="1"/>
    </row>
    <row r="694" spans="3:9" ht="15.75" customHeight="1" x14ac:dyDescent="0.25">
      <c r="C694" s="51"/>
      <c r="D694" s="1"/>
      <c r="E694" s="1"/>
      <c r="F694" s="1"/>
      <c r="G694" s="1"/>
      <c r="H694" s="1"/>
      <c r="I694" s="1"/>
    </row>
    <row r="695" spans="3:9" ht="15.75" customHeight="1" x14ac:dyDescent="0.25">
      <c r="C695" s="51"/>
      <c r="D695" s="1"/>
      <c r="E695" s="1"/>
      <c r="F695" s="1"/>
      <c r="G695" s="1"/>
      <c r="H695" s="1"/>
      <c r="I695" s="1"/>
    </row>
    <row r="696" spans="3:9" ht="15.75" customHeight="1" x14ac:dyDescent="0.25">
      <c r="C696" s="51"/>
      <c r="D696" s="1"/>
      <c r="E696" s="1"/>
      <c r="F696" s="1"/>
      <c r="G696" s="1"/>
      <c r="H696" s="1"/>
      <c r="I696" s="1"/>
    </row>
    <row r="697" spans="3:9" ht="15.75" customHeight="1" x14ac:dyDescent="0.25">
      <c r="C697" s="51"/>
      <c r="D697" s="1"/>
      <c r="E697" s="1"/>
      <c r="F697" s="1"/>
      <c r="G697" s="1"/>
      <c r="H697" s="1"/>
      <c r="I697" s="1"/>
    </row>
    <row r="698" spans="3:9" ht="15.75" customHeight="1" x14ac:dyDescent="0.25">
      <c r="C698" s="51"/>
      <c r="D698" s="1"/>
      <c r="E698" s="1"/>
      <c r="F698" s="1"/>
      <c r="G698" s="1"/>
      <c r="H698" s="1"/>
      <c r="I698" s="1"/>
    </row>
    <row r="699" spans="3:9" ht="15.75" customHeight="1" x14ac:dyDescent="0.25">
      <c r="C699" s="51"/>
      <c r="D699" s="1"/>
      <c r="E699" s="1"/>
      <c r="F699" s="1"/>
      <c r="G699" s="1"/>
      <c r="H699" s="1"/>
      <c r="I699" s="1"/>
    </row>
    <row r="700" spans="3:9" ht="15.75" customHeight="1" x14ac:dyDescent="0.25">
      <c r="C700" s="51"/>
      <c r="D700" s="1"/>
      <c r="E700" s="1"/>
      <c r="F700" s="1"/>
      <c r="G700" s="1"/>
      <c r="H700" s="1"/>
      <c r="I700" s="1"/>
    </row>
    <row r="701" spans="3:9" ht="15.75" customHeight="1" x14ac:dyDescent="0.25">
      <c r="C701" s="51"/>
      <c r="D701" s="1"/>
      <c r="E701" s="1"/>
      <c r="F701" s="1"/>
      <c r="G701" s="1"/>
      <c r="H701" s="1"/>
      <c r="I701" s="1"/>
    </row>
    <row r="702" spans="3:9" ht="15.75" customHeight="1" x14ac:dyDescent="0.25">
      <c r="C702" s="51"/>
      <c r="D702" s="1"/>
      <c r="E702" s="1"/>
      <c r="F702" s="1"/>
      <c r="G702" s="1"/>
      <c r="H702" s="1"/>
      <c r="I702" s="1"/>
    </row>
    <row r="703" spans="3:9" ht="15.75" customHeight="1" x14ac:dyDescent="0.25">
      <c r="C703" s="51"/>
      <c r="D703" s="1"/>
      <c r="E703" s="1"/>
      <c r="F703" s="1"/>
      <c r="G703" s="1"/>
      <c r="H703" s="1"/>
      <c r="I703" s="1"/>
    </row>
    <row r="704" spans="3:9" ht="15.75" customHeight="1" x14ac:dyDescent="0.25">
      <c r="C704" s="51"/>
      <c r="D704" s="1"/>
      <c r="E704" s="1"/>
      <c r="F704" s="1"/>
      <c r="G704" s="1"/>
      <c r="H704" s="1"/>
      <c r="I704" s="1"/>
    </row>
    <row r="705" spans="3:9" ht="15.75" customHeight="1" x14ac:dyDescent="0.25">
      <c r="C705" s="51"/>
      <c r="D705" s="1"/>
      <c r="E705" s="1"/>
      <c r="F705" s="1"/>
      <c r="G705" s="1"/>
      <c r="H705" s="1"/>
      <c r="I705" s="1"/>
    </row>
    <row r="706" spans="3:9" ht="15.75" customHeight="1" x14ac:dyDescent="0.25">
      <c r="C706" s="51"/>
      <c r="D706" s="1"/>
      <c r="E706" s="1"/>
      <c r="F706" s="1"/>
      <c r="G706" s="1"/>
      <c r="H706" s="1"/>
      <c r="I706" s="1"/>
    </row>
    <row r="707" spans="3:9" ht="15.75" customHeight="1" x14ac:dyDescent="0.25">
      <c r="C707" s="51"/>
      <c r="D707" s="1"/>
      <c r="E707" s="1"/>
      <c r="F707" s="1"/>
      <c r="G707" s="1"/>
      <c r="H707" s="1"/>
      <c r="I707" s="1"/>
    </row>
    <row r="708" spans="3:9" ht="15.75" customHeight="1" x14ac:dyDescent="0.25">
      <c r="C708" s="51"/>
      <c r="D708" s="1"/>
      <c r="E708" s="1"/>
      <c r="F708" s="1"/>
      <c r="G708" s="1"/>
      <c r="H708" s="1"/>
      <c r="I708" s="1"/>
    </row>
    <row r="709" spans="3:9" ht="15.75" customHeight="1" x14ac:dyDescent="0.25">
      <c r="C709" s="51"/>
      <c r="D709" s="1"/>
      <c r="E709" s="1"/>
      <c r="F709" s="1"/>
      <c r="G709" s="1"/>
      <c r="H709" s="1"/>
      <c r="I709" s="1"/>
    </row>
    <row r="710" spans="3:9" ht="15.75" customHeight="1" x14ac:dyDescent="0.25">
      <c r="C710" s="51"/>
      <c r="D710" s="1"/>
      <c r="E710" s="1"/>
      <c r="F710" s="1"/>
      <c r="G710" s="1"/>
      <c r="H710" s="1"/>
      <c r="I710" s="1"/>
    </row>
    <row r="711" spans="3:9" ht="15.75" customHeight="1" x14ac:dyDescent="0.25">
      <c r="C711" s="51"/>
      <c r="D711" s="1"/>
      <c r="E711" s="1"/>
      <c r="F711" s="1"/>
      <c r="G711" s="1"/>
      <c r="H711" s="1"/>
      <c r="I711" s="1"/>
    </row>
    <row r="712" spans="3:9" ht="15.75" customHeight="1" x14ac:dyDescent="0.25">
      <c r="C712" s="51"/>
      <c r="D712" s="1"/>
      <c r="E712" s="1"/>
      <c r="F712" s="1"/>
      <c r="G712" s="1"/>
      <c r="H712" s="1"/>
      <c r="I712" s="1"/>
    </row>
    <row r="713" spans="3:9" ht="15.75" customHeight="1" x14ac:dyDescent="0.25">
      <c r="C713" s="51"/>
      <c r="D713" s="1"/>
      <c r="E713" s="1"/>
      <c r="F713" s="1"/>
      <c r="G713" s="1"/>
      <c r="H713" s="1"/>
      <c r="I713" s="1"/>
    </row>
    <row r="714" spans="3:9" ht="15.75" customHeight="1" x14ac:dyDescent="0.25">
      <c r="C714" s="51"/>
      <c r="D714" s="1"/>
      <c r="E714" s="1"/>
      <c r="F714" s="1"/>
      <c r="G714" s="1"/>
      <c r="H714" s="1"/>
      <c r="I714" s="1"/>
    </row>
    <row r="715" spans="3:9" ht="15.75" customHeight="1" x14ac:dyDescent="0.25">
      <c r="C715" s="51"/>
      <c r="D715" s="1"/>
      <c r="E715" s="1"/>
      <c r="F715" s="1"/>
      <c r="G715" s="1"/>
      <c r="H715" s="1"/>
      <c r="I715" s="1"/>
    </row>
    <row r="716" spans="3:9" ht="15.75" customHeight="1" x14ac:dyDescent="0.25">
      <c r="C716" s="51"/>
      <c r="D716" s="1"/>
      <c r="E716" s="1"/>
      <c r="F716" s="1"/>
      <c r="G716" s="1"/>
      <c r="H716" s="1"/>
      <c r="I716" s="1"/>
    </row>
    <row r="717" spans="3:9" ht="15.75" customHeight="1" x14ac:dyDescent="0.25">
      <c r="C717" s="51"/>
      <c r="D717" s="1"/>
      <c r="E717" s="1"/>
      <c r="F717" s="1"/>
      <c r="G717" s="1"/>
      <c r="H717" s="1"/>
      <c r="I717" s="1"/>
    </row>
    <row r="718" spans="3:9" ht="15.75" customHeight="1" x14ac:dyDescent="0.25">
      <c r="C718" s="51"/>
      <c r="D718" s="1"/>
      <c r="E718" s="1"/>
      <c r="F718" s="1"/>
      <c r="G718" s="1"/>
      <c r="H718" s="1"/>
      <c r="I718" s="1"/>
    </row>
    <row r="719" spans="3:9" ht="15.75" customHeight="1" x14ac:dyDescent="0.25">
      <c r="C719" s="51"/>
      <c r="D719" s="1"/>
      <c r="E719" s="1"/>
      <c r="F719" s="1"/>
      <c r="G719" s="1"/>
      <c r="H719" s="1"/>
      <c r="I719" s="1"/>
    </row>
    <row r="720" spans="3:9" ht="15.75" customHeight="1" x14ac:dyDescent="0.25">
      <c r="C720" s="51"/>
      <c r="D720" s="1"/>
      <c r="E720" s="1"/>
      <c r="F720" s="1"/>
      <c r="G720" s="1"/>
      <c r="H720" s="1"/>
      <c r="I720" s="1"/>
    </row>
    <row r="721" spans="3:9" ht="15.75" customHeight="1" x14ac:dyDescent="0.25">
      <c r="C721" s="51"/>
      <c r="D721" s="1"/>
      <c r="E721" s="1"/>
      <c r="F721" s="1"/>
      <c r="G721" s="1"/>
      <c r="H721" s="1"/>
      <c r="I721" s="1"/>
    </row>
    <row r="722" spans="3:9" ht="15.75" customHeight="1" x14ac:dyDescent="0.25">
      <c r="C722" s="51"/>
      <c r="D722" s="1"/>
      <c r="E722" s="1"/>
      <c r="F722" s="1"/>
      <c r="G722" s="1"/>
      <c r="H722" s="1"/>
      <c r="I722" s="1"/>
    </row>
    <row r="723" spans="3:9" ht="15.75" customHeight="1" x14ac:dyDescent="0.25">
      <c r="C723" s="51"/>
      <c r="D723" s="1"/>
      <c r="E723" s="1"/>
      <c r="F723" s="1"/>
      <c r="G723" s="1"/>
      <c r="H723" s="1"/>
      <c r="I723" s="1"/>
    </row>
    <row r="724" spans="3:9" ht="15.75" customHeight="1" x14ac:dyDescent="0.25">
      <c r="C724" s="51"/>
      <c r="D724" s="1"/>
      <c r="E724" s="1"/>
      <c r="F724" s="1"/>
      <c r="G724" s="1"/>
      <c r="H724" s="1"/>
      <c r="I724" s="1"/>
    </row>
    <row r="725" spans="3:9" ht="15.75" customHeight="1" x14ac:dyDescent="0.25">
      <c r="C725" s="51"/>
      <c r="D725" s="1"/>
      <c r="E725" s="1"/>
      <c r="F725" s="1"/>
      <c r="G725" s="1"/>
      <c r="H725" s="1"/>
      <c r="I725" s="1"/>
    </row>
    <row r="726" spans="3:9" ht="15.75" customHeight="1" x14ac:dyDescent="0.25">
      <c r="C726" s="51"/>
      <c r="D726" s="1"/>
      <c r="E726" s="1"/>
      <c r="F726" s="1"/>
      <c r="G726" s="1"/>
      <c r="H726" s="1"/>
      <c r="I726" s="1"/>
    </row>
    <row r="727" spans="3:9" ht="15.75" customHeight="1" x14ac:dyDescent="0.25">
      <c r="C727" s="51"/>
      <c r="D727" s="1"/>
      <c r="E727" s="1"/>
      <c r="F727" s="1"/>
      <c r="G727" s="1"/>
      <c r="H727" s="1"/>
      <c r="I727" s="1"/>
    </row>
    <row r="728" spans="3:9" ht="15.75" customHeight="1" x14ac:dyDescent="0.25">
      <c r="C728" s="51"/>
      <c r="D728" s="1"/>
      <c r="E728" s="1"/>
      <c r="F728" s="1"/>
      <c r="G728" s="1"/>
      <c r="H728" s="1"/>
      <c r="I728" s="1"/>
    </row>
    <row r="729" spans="3:9" ht="15.75" customHeight="1" x14ac:dyDescent="0.25">
      <c r="C729" s="51"/>
      <c r="D729" s="1"/>
      <c r="E729" s="1"/>
      <c r="F729" s="1"/>
      <c r="G729" s="1"/>
      <c r="H729" s="1"/>
      <c r="I729" s="1"/>
    </row>
    <row r="730" spans="3:9" ht="15.75" customHeight="1" x14ac:dyDescent="0.25">
      <c r="C730" s="51"/>
      <c r="D730" s="1"/>
      <c r="E730" s="1"/>
      <c r="F730" s="1"/>
      <c r="G730" s="1"/>
      <c r="H730" s="1"/>
      <c r="I730" s="1"/>
    </row>
    <row r="731" spans="3:9" ht="15.75" customHeight="1" x14ac:dyDescent="0.25">
      <c r="C731" s="51"/>
      <c r="D731" s="1"/>
      <c r="E731" s="1"/>
      <c r="F731" s="1"/>
      <c r="G731" s="1"/>
      <c r="H731" s="1"/>
      <c r="I731" s="1"/>
    </row>
    <row r="732" spans="3:9" ht="15.75" customHeight="1" x14ac:dyDescent="0.25">
      <c r="C732" s="51"/>
      <c r="D732" s="1"/>
      <c r="E732" s="1"/>
      <c r="F732" s="1"/>
      <c r="G732" s="1"/>
      <c r="H732" s="1"/>
      <c r="I732" s="1"/>
    </row>
    <row r="733" spans="3:9" ht="15.75" customHeight="1" x14ac:dyDescent="0.25">
      <c r="C733" s="51"/>
      <c r="D733" s="1"/>
      <c r="E733" s="1"/>
      <c r="F733" s="1"/>
      <c r="G733" s="1"/>
      <c r="H733" s="1"/>
      <c r="I733" s="1"/>
    </row>
    <row r="734" spans="3:9" ht="15.75" customHeight="1" x14ac:dyDescent="0.25">
      <c r="C734" s="51"/>
      <c r="D734" s="1"/>
      <c r="E734" s="1"/>
      <c r="F734" s="1"/>
      <c r="G734" s="1"/>
      <c r="H734" s="1"/>
      <c r="I734" s="1"/>
    </row>
    <row r="735" spans="3:9" ht="15.75" customHeight="1" x14ac:dyDescent="0.25">
      <c r="C735" s="51"/>
      <c r="D735" s="1"/>
      <c r="E735" s="1"/>
      <c r="F735" s="1"/>
      <c r="G735" s="1"/>
      <c r="H735" s="1"/>
      <c r="I735" s="1"/>
    </row>
    <row r="736" spans="3:9" ht="15.75" customHeight="1" x14ac:dyDescent="0.25">
      <c r="C736" s="51"/>
      <c r="D736" s="1"/>
      <c r="E736" s="1"/>
      <c r="F736" s="1"/>
      <c r="G736" s="1"/>
      <c r="H736" s="1"/>
      <c r="I736" s="1"/>
    </row>
    <row r="737" spans="3:9" ht="15.75" customHeight="1" x14ac:dyDescent="0.25">
      <c r="C737" s="51"/>
      <c r="D737" s="1"/>
      <c r="E737" s="1"/>
      <c r="F737" s="1"/>
      <c r="G737" s="1"/>
      <c r="H737" s="1"/>
      <c r="I737" s="1"/>
    </row>
    <row r="738" spans="3:9" ht="15.75" customHeight="1" x14ac:dyDescent="0.25">
      <c r="C738" s="51"/>
      <c r="D738" s="1"/>
      <c r="E738" s="1"/>
      <c r="F738" s="1"/>
      <c r="G738" s="1"/>
      <c r="H738" s="1"/>
      <c r="I738" s="1"/>
    </row>
    <row r="739" spans="3:9" ht="15.75" customHeight="1" x14ac:dyDescent="0.25">
      <c r="C739" s="51"/>
      <c r="D739" s="1"/>
      <c r="E739" s="1"/>
      <c r="F739" s="1"/>
      <c r="G739" s="1"/>
      <c r="H739" s="1"/>
      <c r="I739" s="1"/>
    </row>
    <row r="740" spans="3:9" ht="15.75" customHeight="1" x14ac:dyDescent="0.25">
      <c r="C740" s="51"/>
      <c r="D740" s="1"/>
      <c r="E740" s="1"/>
      <c r="F740" s="1"/>
      <c r="G740" s="1"/>
      <c r="H740" s="1"/>
      <c r="I740" s="1"/>
    </row>
    <row r="741" spans="3:9" ht="15.75" customHeight="1" x14ac:dyDescent="0.25">
      <c r="C741" s="51"/>
      <c r="D741" s="1"/>
      <c r="E741" s="1"/>
      <c r="F741" s="1"/>
      <c r="G741" s="1"/>
      <c r="H741" s="1"/>
      <c r="I741" s="1"/>
    </row>
    <row r="742" spans="3:9" ht="15.75" customHeight="1" x14ac:dyDescent="0.25">
      <c r="C742" s="51"/>
      <c r="D742" s="1"/>
      <c r="E742" s="1"/>
      <c r="F742" s="1"/>
      <c r="G742" s="1"/>
      <c r="H742" s="1"/>
      <c r="I742" s="1"/>
    </row>
    <row r="743" spans="3:9" ht="15.75" customHeight="1" x14ac:dyDescent="0.25">
      <c r="C743" s="51"/>
      <c r="D743" s="1"/>
      <c r="E743" s="1"/>
      <c r="F743" s="1"/>
      <c r="G743" s="1"/>
      <c r="H743" s="1"/>
      <c r="I743" s="1"/>
    </row>
    <row r="744" spans="3:9" ht="15.75" customHeight="1" x14ac:dyDescent="0.25">
      <c r="C744" s="51"/>
      <c r="D744" s="1"/>
      <c r="E744" s="1"/>
      <c r="F744" s="1"/>
      <c r="G744" s="1"/>
      <c r="H744" s="1"/>
      <c r="I744" s="1"/>
    </row>
    <row r="745" spans="3:9" ht="15.75" customHeight="1" x14ac:dyDescent="0.25">
      <c r="C745" s="51"/>
      <c r="D745" s="1"/>
      <c r="E745" s="1"/>
      <c r="F745" s="1"/>
      <c r="G745" s="1"/>
      <c r="H745" s="1"/>
      <c r="I745" s="1"/>
    </row>
    <row r="746" spans="3:9" ht="15.75" customHeight="1" x14ac:dyDescent="0.25">
      <c r="C746" s="51"/>
      <c r="D746" s="1"/>
      <c r="E746" s="1"/>
      <c r="F746" s="1"/>
      <c r="G746" s="1"/>
      <c r="H746" s="1"/>
      <c r="I746" s="1"/>
    </row>
    <row r="747" spans="3:9" ht="15.75" customHeight="1" x14ac:dyDescent="0.25">
      <c r="C747" s="51"/>
      <c r="D747" s="1"/>
      <c r="E747" s="1"/>
      <c r="F747" s="1"/>
      <c r="G747" s="1"/>
      <c r="H747" s="1"/>
      <c r="I747" s="1"/>
    </row>
    <row r="748" spans="3:9" ht="15.75" customHeight="1" x14ac:dyDescent="0.25">
      <c r="C748" s="51"/>
      <c r="D748" s="1"/>
      <c r="E748" s="1"/>
      <c r="F748" s="1"/>
      <c r="G748" s="1"/>
      <c r="H748" s="1"/>
      <c r="I748" s="1"/>
    </row>
    <row r="749" spans="3:9" ht="15.75" customHeight="1" x14ac:dyDescent="0.25">
      <c r="C749" s="51"/>
      <c r="D749" s="1"/>
      <c r="E749" s="1"/>
      <c r="F749" s="1"/>
      <c r="G749" s="1"/>
      <c r="H749" s="1"/>
      <c r="I749" s="1"/>
    </row>
    <row r="750" spans="3:9" ht="15.75" customHeight="1" x14ac:dyDescent="0.25">
      <c r="C750" s="51"/>
      <c r="D750" s="1"/>
      <c r="E750" s="1"/>
      <c r="F750" s="1"/>
      <c r="G750" s="1"/>
      <c r="H750" s="1"/>
      <c r="I750" s="1"/>
    </row>
    <row r="751" spans="3:9" ht="15.75" customHeight="1" x14ac:dyDescent="0.25">
      <c r="C751" s="51"/>
      <c r="D751" s="1"/>
      <c r="E751" s="1"/>
      <c r="F751" s="1"/>
      <c r="G751" s="1"/>
      <c r="H751" s="1"/>
      <c r="I751" s="1"/>
    </row>
    <row r="752" spans="3:9" ht="15.75" customHeight="1" x14ac:dyDescent="0.25">
      <c r="C752" s="51"/>
      <c r="D752" s="1"/>
      <c r="E752" s="1"/>
      <c r="F752" s="1"/>
      <c r="G752" s="1"/>
      <c r="H752" s="1"/>
      <c r="I752" s="1"/>
    </row>
    <row r="753" spans="3:9" ht="15.75" customHeight="1" x14ac:dyDescent="0.25">
      <c r="C753" s="51"/>
      <c r="D753" s="1"/>
      <c r="E753" s="1"/>
      <c r="F753" s="1"/>
      <c r="G753" s="1"/>
      <c r="H753" s="1"/>
      <c r="I753" s="1"/>
    </row>
    <row r="754" spans="3:9" ht="15.75" customHeight="1" x14ac:dyDescent="0.25">
      <c r="C754" s="51"/>
      <c r="D754" s="1"/>
      <c r="E754" s="1"/>
      <c r="F754" s="1"/>
      <c r="G754" s="1"/>
      <c r="H754" s="1"/>
      <c r="I754" s="1"/>
    </row>
    <row r="755" spans="3:9" ht="15.75" customHeight="1" x14ac:dyDescent="0.25">
      <c r="C755" s="51"/>
      <c r="D755" s="1"/>
      <c r="E755" s="1"/>
      <c r="F755" s="1"/>
      <c r="G755" s="1"/>
      <c r="H755" s="1"/>
      <c r="I755" s="1"/>
    </row>
    <row r="756" spans="3:9" ht="15.75" customHeight="1" x14ac:dyDescent="0.25">
      <c r="C756" s="51"/>
      <c r="D756" s="1"/>
      <c r="E756" s="1"/>
      <c r="F756" s="1"/>
      <c r="G756" s="1"/>
      <c r="H756" s="1"/>
      <c r="I756" s="1"/>
    </row>
    <row r="757" spans="3:9" ht="15.75" customHeight="1" x14ac:dyDescent="0.25">
      <c r="C757" s="51"/>
      <c r="D757" s="1"/>
      <c r="E757" s="1"/>
      <c r="F757" s="1"/>
      <c r="G757" s="1"/>
      <c r="H757" s="1"/>
      <c r="I757" s="1"/>
    </row>
    <row r="758" spans="3:9" ht="15.75" customHeight="1" x14ac:dyDescent="0.25">
      <c r="C758" s="51"/>
      <c r="D758" s="1"/>
      <c r="E758" s="1"/>
      <c r="F758" s="1"/>
      <c r="G758" s="1"/>
      <c r="H758" s="1"/>
      <c r="I758" s="1"/>
    </row>
    <row r="759" spans="3:9" ht="15.75" customHeight="1" x14ac:dyDescent="0.25">
      <c r="C759" s="51"/>
      <c r="D759" s="1"/>
      <c r="E759" s="1"/>
      <c r="F759" s="1"/>
      <c r="G759" s="1"/>
      <c r="H759" s="1"/>
      <c r="I759" s="1"/>
    </row>
    <row r="760" spans="3:9" ht="15.75" customHeight="1" x14ac:dyDescent="0.25">
      <c r="C760" s="51"/>
      <c r="D760" s="1"/>
      <c r="E760" s="1"/>
      <c r="F760" s="1"/>
      <c r="G760" s="1"/>
      <c r="H760" s="1"/>
      <c r="I760" s="1"/>
    </row>
    <row r="761" spans="3:9" ht="15.75" customHeight="1" x14ac:dyDescent="0.25">
      <c r="C761" s="51"/>
      <c r="D761" s="1"/>
      <c r="E761" s="1"/>
      <c r="F761" s="1"/>
      <c r="G761" s="1"/>
      <c r="H761" s="1"/>
      <c r="I761" s="1"/>
    </row>
    <row r="762" spans="3:9" ht="15.75" customHeight="1" x14ac:dyDescent="0.25">
      <c r="C762" s="51"/>
      <c r="D762" s="1"/>
      <c r="E762" s="1"/>
      <c r="F762" s="1"/>
      <c r="G762" s="1"/>
      <c r="H762" s="1"/>
      <c r="I762" s="1"/>
    </row>
    <row r="763" spans="3:9" ht="15.75" customHeight="1" x14ac:dyDescent="0.25">
      <c r="C763" s="51"/>
      <c r="D763" s="1"/>
      <c r="E763" s="1"/>
      <c r="F763" s="1"/>
      <c r="G763" s="1"/>
      <c r="H763" s="1"/>
      <c r="I763" s="1"/>
    </row>
    <row r="764" spans="3:9" ht="15.75" customHeight="1" x14ac:dyDescent="0.25">
      <c r="C764" s="51"/>
      <c r="D764" s="1"/>
      <c r="E764" s="1"/>
      <c r="F764" s="1"/>
      <c r="G764" s="1"/>
      <c r="H764" s="1"/>
      <c r="I764" s="1"/>
    </row>
    <row r="765" spans="3:9" ht="15.75" customHeight="1" x14ac:dyDescent="0.25">
      <c r="C765" s="51"/>
      <c r="D765" s="1"/>
      <c r="E765" s="1"/>
      <c r="F765" s="1"/>
      <c r="G765" s="1"/>
      <c r="H765" s="1"/>
      <c r="I765" s="1"/>
    </row>
    <row r="766" spans="3:9" ht="15.75" customHeight="1" x14ac:dyDescent="0.25">
      <c r="C766" s="51"/>
      <c r="D766" s="1"/>
      <c r="E766" s="1"/>
      <c r="F766" s="1"/>
      <c r="G766" s="1"/>
      <c r="H766" s="1"/>
      <c r="I766" s="1"/>
    </row>
    <row r="767" spans="3:9" ht="15.75" customHeight="1" x14ac:dyDescent="0.25">
      <c r="C767" s="51"/>
      <c r="D767" s="1"/>
      <c r="E767" s="1"/>
      <c r="F767" s="1"/>
      <c r="G767" s="1"/>
      <c r="H767" s="1"/>
      <c r="I767" s="1"/>
    </row>
    <row r="768" spans="3:9" ht="15.75" customHeight="1" x14ac:dyDescent="0.25">
      <c r="C768" s="51"/>
      <c r="D768" s="1"/>
      <c r="E768" s="1"/>
      <c r="F768" s="1"/>
      <c r="G768" s="1"/>
      <c r="H768" s="1"/>
      <c r="I768" s="1"/>
    </row>
    <row r="769" spans="3:9" ht="15.75" customHeight="1" x14ac:dyDescent="0.25">
      <c r="C769" s="51"/>
      <c r="D769" s="1"/>
      <c r="E769" s="1"/>
      <c r="F769" s="1"/>
      <c r="G769" s="1"/>
      <c r="H769" s="1"/>
      <c r="I769" s="1"/>
    </row>
    <row r="770" spans="3:9" ht="15.75" customHeight="1" x14ac:dyDescent="0.25">
      <c r="C770" s="51"/>
      <c r="D770" s="1"/>
      <c r="E770" s="1"/>
      <c r="F770" s="1"/>
      <c r="G770" s="1"/>
      <c r="H770" s="1"/>
      <c r="I770" s="1"/>
    </row>
    <row r="771" spans="3:9" ht="15.75" customHeight="1" x14ac:dyDescent="0.25">
      <c r="C771" s="51"/>
      <c r="D771" s="1"/>
      <c r="E771" s="1"/>
      <c r="F771" s="1"/>
      <c r="G771" s="1"/>
      <c r="H771" s="1"/>
      <c r="I771" s="1"/>
    </row>
    <row r="772" spans="3:9" ht="15.75" customHeight="1" x14ac:dyDescent="0.25">
      <c r="C772" s="51"/>
      <c r="D772" s="1"/>
      <c r="E772" s="1"/>
      <c r="F772" s="1"/>
      <c r="G772" s="1"/>
      <c r="H772" s="1"/>
      <c r="I772" s="1"/>
    </row>
    <row r="773" spans="3:9" ht="15.75" customHeight="1" x14ac:dyDescent="0.25">
      <c r="C773" s="51"/>
      <c r="D773" s="1"/>
      <c r="E773" s="1"/>
      <c r="F773" s="1"/>
      <c r="G773" s="1"/>
      <c r="H773" s="1"/>
      <c r="I773" s="1"/>
    </row>
    <row r="774" spans="3:9" ht="15.75" customHeight="1" x14ac:dyDescent="0.25">
      <c r="C774" s="51"/>
      <c r="D774" s="1"/>
      <c r="E774" s="1"/>
      <c r="F774" s="1"/>
      <c r="G774" s="1"/>
      <c r="H774" s="1"/>
      <c r="I774" s="1"/>
    </row>
    <row r="775" spans="3:9" ht="15.75" customHeight="1" x14ac:dyDescent="0.25">
      <c r="C775" s="51"/>
      <c r="D775" s="1"/>
      <c r="E775" s="1"/>
      <c r="F775" s="1"/>
      <c r="G775" s="1"/>
      <c r="H775" s="1"/>
      <c r="I775" s="1"/>
    </row>
    <row r="776" spans="3:9" ht="15.75" customHeight="1" x14ac:dyDescent="0.25">
      <c r="C776" s="51"/>
      <c r="D776" s="1"/>
      <c r="E776" s="1"/>
      <c r="F776" s="1"/>
      <c r="G776" s="1"/>
      <c r="H776" s="1"/>
      <c r="I776" s="1"/>
    </row>
    <row r="777" spans="3:9" ht="15.75" customHeight="1" x14ac:dyDescent="0.25">
      <c r="C777" s="51"/>
      <c r="D777" s="1"/>
      <c r="E777" s="1"/>
      <c r="F777" s="1"/>
      <c r="G777" s="1"/>
      <c r="H777" s="1"/>
      <c r="I777" s="1"/>
    </row>
    <row r="778" spans="3:9" ht="15.75" customHeight="1" x14ac:dyDescent="0.25">
      <c r="C778" s="51"/>
      <c r="D778" s="1"/>
      <c r="E778" s="1"/>
      <c r="F778" s="1"/>
      <c r="G778" s="1"/>
      <c r="H778" s="1"/>
      <c r="I778" s="1"/>
    </row>
    <row r="779" spans="3:9" ht="15.75" customHeight="1" x14ac:dyDescent="0.25">
      <c r="C779" s="51"/>
      <c r="D779" s="1"/>
      <c r="E779" s="1"/>
      <c r="F779" s="1"/>
      <c r="G779" s="1"/>
      <c r="H779" s="1"/>
      <c r="I779" s="1"/>
    </row>
    <row r="780" spans="3:9" ht="15.75" customHeight="1" x14ac:dyDescent="0.25">
      <c r="C780" s="51"/>
      <c r="D780" s="1"/>
      <c r="E780" s="1"/>
      <c r="F780" s="1"/>
      <c r="G780" s="1"/>
      <c r="H780" s="1"/>
      <c r="I780" s="1"/>
    </row>
    <row r="781" spans="3:9" ht="15.75" customHeight="1" x14ac:dyDescent="0.25">
      <c r="C781" s="51"/>
      <c r="D781" s="1"/>
      <c r="E781" s="1"/>
      <c r="F781" s="1"/>
      <c r="G781" s="1"/>
      <c r="H781" s="1"/>
      <c r="I781" s="1"/>
    </row>
    <row r="782" spans="3:9" ht="15.75" customHeight="1" x14ac:dyDescent="0.25">
      <c r="C782" s="51"/>
      <c r="D782" s="1"/>
      <c r="E782" s="1"/>
      <c r="F782" s="1"/>
      <c r="G782" s="1"/>
      <c r="H782" s="1"/>
      <c r="I782" s="1"/>
    </row>
    <row r="783" spans="3:9" ht="15.75" customHeight="1" x14ac:dyDescent="0.25">
      <c r="C783" s="51"/>
      <c r="D783" s="1"/>
      <c r="E783" s="1"/>
      <c r="F783" s="1"/>
      <c r="G783" s="1"/>
      <c r="H783" s="1"/>
      <c r="I783" s="1"/>
    </row>
    <row r="784" spans="3:9" ht="15.75" customHeight="1" x14ac:dyDescent="0.25">
      <c r="C784" s="51"/>
      <c r="D784" s="1"/>
      <c r="E784" s="1"/>
      <c r="F784" s="1"/>
      <c r="G784" s="1"/>
      <c r="H784" s="1"/>
      <c r="I784" s="1"/>
    </row>
    <row r="785" spans="3:9" ht="15.75" customHeight="1" x14ac:dyDescent="0.25">
      <c r="C785" s="51"/>
      <c r="D785" s="1"/>
      <c r="E785" s="1"/>
      <c r="F785" s="1"/>
      <c r="G785" s="1"/>
      <c r="H785" s="1"/>
      <c r="I785" s="1"/>
    </row>
    <row r="786" spans="3:9" ht="15.75" customHeight="1" x14ac:dyDescent="0.25">
      <c r="C786" s="51"/>
      <c r="D786" s="1"/>
      <c r="E786" s="1"/>
      <c r="F786" s="1"/>
      <c r="G786" s="1"/>
      <c r="H786" s="1"/>
      <c r="I786" s="1"/>
    </row>
    <row r="787" spans="3:9" ht="15.75" customHeight="1" x14ac:dyDescent="0.25">
      <c r="C787" s="51"/>
      <c r="D787" s="1"/>
      <c r="E787" s="1"/>
      <c r="F787" s="1"/>
      <c r="G787" s="1"/>
      <c r="H787" s="1"/>
      <c r="I787" s="1"/>
    </row>
    <row r="788" spans="3:9" ht="15.75" customHeight="1" x14ac:dyDescent="0.25">
      <c r="C788" s="51"/>
      <c r="D788" s="1"/>
      <c r="E788" s="1"/>
      <c r="F788" s="1"/>
      <c r="G788" s="1"/>
      <c r="H788" s="1"/>
      <c r="I788" s="1"/>
    </row>
    <row r="789" spans="3:9" ht="15.75" customHeight="1" x14ac:dyDescent="0.25">
      <c r="C789" s="51"/>
      <c r="D789" s="1"/>
      <c r="E789" s="1"/>
      <c r="F789" s="1"/>
      <c r="G789" s="1"/>
      <c r="H789" s="1"/>
      <c r="I789" s="1"/>
    </row>
    <row r="790" spans="3:9" ht="15.75" customHeight="1" x14ac:dyDescent="0.25">
      <c r="C790" s="51"/>
      <c r="D790" s="1"/>
      <c r="E790" s="1"/>
      <c r="F790" s="1"/>
      <c r="G790" s="1"/>
      <c r="H790" s="1"/>
      <c r="I790" s="1"/>
    </row>
    <row r="791" spans="3:9" ht="15.75" customHeight="1" x14ac:dyDescent="0.25">
      <c r="C791" s="51"/>
      <c r="D791" s="1"/>
      <c r="E791" s="1"/>
      <c r="F791" s="1"/>
      <c r="G791" s="1"/>
      <c r="H791" s="1"/>
      <c r="I791" s="1"/>
    </row>
    <row r="792" spans="3:9" ht="15.75" customHeight="1" x14ac:dyDescent="0.25">
      <c r="C792" s="51"/>
      <c r="D792" s="1"/>
      <c r="E792" s="1"/>
      <c r="F792" s="1"/>
      <c r="G792" s="1"/>
      <c r="H792" s="1"/>
      <c r="I792" s="1"/>
    </row>
    <row r="793" spans="3:9" ht="15.75" customHeight="1" x14ac:dyDescent="0.25">
      <c r="C793" s="51"/>
      <c r="D793" s="1"/>
      <c r="E793" s="1"/>
      <c r="F793" s="1"/>
      <c r="G793" s="1"/>
      <c r="H793" s="1"/>
      <c r="I793" s="1"/>
    </row>
    <row r="794" spans="3:9" ht="15.75" customHeight="1" x14ac:dyDescent="0.25">
      <c r="C794" s="51"/>
      <c r="D794" s="1"/>
      <c r="E794" s="1"/>
      <c r="F794" s="1"/>
      <c r="G794" s="1"/>
      <c r="H794" s="1"/>
      <c r="I794" s="1"/>
    </row>
    <row r="795" spans="3:9" ht="15.75" customHeight="1" x14ac:dyDescent="0.25">
      <c r="C795" s="51"/>
      <c r="D795" s="1"/>
      <c r="E795" s="1"/>
      <c r="F795" s="1"/>
      <c r="G795" s="1"/>
      <c r="H795" s="1"/>
      <c r="I795" s="1"/>
    </row>
    <row r="796" spans="3:9" ht="15.75" customHeight="1" x14ac:dyDescent="0.25">
      <c r="C796" s="51"/>
      <c r="D796" s="1"/>
      <c r="E796" s="1"/>
      <c r="F796" s="1"/>
      <c r="G796" s="1"/>
      <c r="H796" s="1"/>
      <c r="I796" s="1"/>
    </row>
    <row r="797" spans="3:9" ht="15.75" customHeight="1" x14ac:dyDescent="0.25">
      <c r="C797" s="51"/>
      <c r="D797" s="1"/>
      <c r="E797" s="1"/>
      <c r="F797" s="1"/>
      <c r="G797" s="1"/>
      <c r="H797" s="1"/>
      <c r="I797" s="1"/>
    </row>
    <row r="798" spans="3:9" ht="15.75" customHeight="1" x14ac:dyDescent="0.25">
      <c r="C798" s="51"/>
      <c r="D798" s="1"/>
      <c r="E798" s="1"/>
      <c r="F798" s="1"/>
      <c r="G798" s="1"/>
      <c r="H798" s="1"/>
      <c r="I798" s="1"/>
    </row>
    <row r="799" spans="3:9" ht="15.75" customHeight="1" x14ac:dyDescent="0.25">
      <c r="C799" s="51"/>
      <c r="D799" s="1"/>
      <c r="E799" s="1"/>
      <c r="F799" s="1"/>
      <c r="G799" s="1"/>
      <c r="H799" s="1"/>
      <c r="I799" s="1"/>
    </row>
    <row r="800" spans="3:9" ht="15.75" customHeight="1" x14ac:dyDescent="0.25">
      <c r="C800" s="51"/>
      <c r="D800" s="1"/>
      <c r="E800" s="1"/>
      <c r="F800" s="1"/>
      <c r="G800" s="1"/>
      <c r="H800" s="1"/>
      <c r="I800" s="1"/>
    </row>
    <row r="801" spans="3:9" ht="15.75" customHeight="1" x14ac:dyDescent="0.25">
      <c r="C801" s="51"/>
      <c r="D801" s="1"/>
      <c r="E801" s="1"/>
      <c r="F801" s="1"/>
      <c r="G801" s="1"/>
      <c r="H801" s="1"/>
      <c r="I801" s="1"/>
    </row>
    <row r="802" spans="3:9" ht="15.75" customHeight="1" x14ac:dyDescent="0.25">
      <c r="C802" s="51"/>
      <c r="D802" s="1"/>
      <c r="E802" s="1"/>
      <c r="F802" s="1"/>
      <c r="G802" s="1"/>
      <c r="H802" s="1"/>
      <c r="I802" s="1"/>
    </row>
    <row r="803" spans="3:9" ht="15.75" customHeight="1" x14ac:dyDescent="0.25">
      <c r="C803" s="51"/>
      <c r="D803" s="1"/>
      <c r="E803" s="1"/>
      <c r="F803" s="1"/>
      <c r="G803" s="1"/>
      <c r="H803" s="1"/>
      <c r="I803" s="1"/>
    </row>
    <row r="804" spans="3:9" ht="15.75" customHeight="1" x14ac:dyDescent="0.25">
      <c r="C804" s="51"/>
      <c r="D804" s="1"/>
      <c r="E804" s="1"/>
      <c r="F804" s="1"/>
      <c r="G804" s="1"/>
      <c r="H804" s="1"/>
      <c r="I804" s="1"/>
    </row>
    <row r="805" spans="3:9" ht="15.75" customHeight="1" x14ac:dyDescent="0.25">
      <c r="C805" s="51"/>
      <c r="D805" s="1"/>
      <c r="E805" s="1"/>
      <c r="F805" s="1"/>
      <c r="G805" s="1"/>
      <c r="H805" s="1"/>
      <c r="I805" s="1"/>
    </row>
    <row r="806" spans="3:9" ht="15.75" customHeight="1" x14ac:dyDescent="0.25">
      <c r="C806" s="51"/>
      <c r="D806" s="1"/>
      <c r="E806" s="1"/>
      <c r="F806" s="1"/>
      <c r="G806" s="1"/>
      <c r="H806" s="1"/>
      <c r="I806" s="1"/>
    </row>
    <row r="807" spans="3:9" ht="15.75" customHeight="1" x14ac:dyDescent="0.25">
      <c r="C807" s="51"/>
      <c r="D807" s="1"/>
      <c r="E807" s="1"/>
      <c r="F807" s="1"/>
      <c r="G807" s="1"/>
      <c r="H807" s="1"/>
      <c r="I807" s="1"/>
    </row>
    <row r="808" spans="3:9" ht="15.75" customHeight="1" x14ac:dyDescent="0.25">
      <c r="C808" s="51"/>
      <c r="D808" s="1"/>
      <c r="E808" s="1"/>
      <c r="F808" s="1"/>
      <c r="G808" s="1"/>
      <c r="H808" s="1"/>
      <c r="I808" s="1"/>
    </row>
    <row r="809" spans="3:9" ht="15.75" customHeight="1" x14ac:dyDescent="0.25">
      <c r="C809" s="51"/>
      <c r="D809" s="1"/>
      <c r="E809" s="1"/>
      <c r="F809" s="1"/>
      <c r="G809" s="1"/>
      <c r="H809" s="1"/>
      <c r="I809" s="1"/>
    </row>
    <row r="810" spans="3:9" ht="15.75" customHeight="1" x14ac:dyDescent="0.25">
      <c r="C810" s="51"/>
      <c r="D810" s="1"/>
      <c r="E810" s="1"/>
      <c r="F810" s="1"/>
      <c r="G810" s="1"/>
      <c r="H810" s="1"/>
      <c r="I810" s="1"/>
    </row>
    <row r="811" spans="3:9" ht="15.75" customHeight="1" x14ac:dyDescent="0.25">
      <c r="C811" s="51"/>
      <c r="D811" s="1"/>
      <c r="E811" s="1"/>
      <c r="F811" s="1"/>
      <c r="G811" s="1"/>
      <c r="H811" s="1"/>
      <c r="I811" s="1"/>
    </row>
    <row r="812" spans="3:9" ht="15.75" customHeight="1" x14ac:dyDescent="0.25">
      <c r="C812" s="51"/>
      <c r="D812" s="1"/>
      <c r="E812" s="1"/>
      <c r="F812" s="1"/>
      <c r="G812" s="1"/>
      <c r="H812" s="1"/>
      <c r="I812" s="1"/>
    </row>
    <row r="813" spans="3:9" ht="15.75" customHeight="1" x14ac:dyDescent="0.25">
      <c r="C813" s="51"/>
      <c r="D813" s="1"/>
      <c r="E813" s="1"/>
      <c r="F813" s="1"/>
      <c r="G813" s="1"/>
      <c r="H813" s="1"/>
      <c r="I813" s="1"/>
    </row>
    <row r="814" spans="3:9" ht="15.75" customHeight="1" x14ac:dyDescent="0.25">
      <c r="C814" s="51"/>
      <c r="D814" s="1"/>
      <c r="E814" s="1"/>
      <c r="F814" s="1"/>
      <c r="G814" s="1"/>
      <c r="H814" s="1"/>
      <c r="I814" s="1"/>
    </row>
    <row r="815" spans="3:9" ht="15.75" customHeight="1" x14ac:dyDescent="0.25">
      <c r="C815" s="51"/>
      <c r="D815" s="1"/>
      <c r="E815" s="1"/>
      <c r="F815" s="1"/>
      <c r="G815" s="1"/>
      <c r="H815" s="1"/>
      <c r="I815" s="1"/>
    </row>
    <row r="816" spans="3:9" ht="15.75" customHeight="1" x14ac:dyDescent="0.25">
      <c r="C816" s="51"/>
      <c r="D816" s="1"/>
      <c r="E816" s="1"/>
      <c r="F816" s="1"/>
      <c r="G816" s="1"/>
      <c r="H816" s="1"/>
      <c r="I816" s="1"/>
    </row>
    <row r="817" spans="3:9" ht="15.75" customHeight="1" x14ac:dyDescent="0.25">
      <c r="C817" s="51"/>
      <c r="D817" s="1"/>
      <c r="E817" s="1"/>
      <c r="F817" s="1"/>
      <c r="G817" s="1"/>
      <c r="H817" s="1"/>
      <c r="I817" s="1"/>
    </row>
    <row r="818" spans="3:9" ht="15.75" customHeight="1" x14ac:dyDescent="0.25">
      <c r="C818" s="51"/>
      <c r="D818" s="1"/>
      <c r="E818" s="1"/>
      <c r="F818" s="1"/>
      <c r="G818" s="1"/>
      <c r="H818" s="1"/>
      <c r="I818" s="1"/>
    </row>
    <row r="819" spans="3:9" ht="15.75" customHeight="1" x14ac:dyDescent="0.25">
      <c r="C819" s="51"/>
      <c r="D819" s="1"/>
      <c r="E819" s="1"/>
      <c r="F819" s="1"/>
      <c r="G819" s="1"/>
      <c r="H819" s="1"/>
      <c r="I819" s="1"/>
    </row>
    <row r="820" spans="3:9" ht="15.75" customHeight="1" x14ac:dyDescent="0.25">
      <c r="C820" s="51"/>
      <c r="D820" s="1"/>
      <c r="E820" s="1"/>
      <c r="F820" s="1"/>
      <c r="G820" s="1"/>
      <c r="H820" s="1"/>
      <c r="I820" s="1"/>
    </row>
    <row r="821" spans="3:9" ht="15.75" customHeight="1" x14ac:dyDescent="0.25">
      <c r="C821" s="51"/>
      <c r="D821" s="1"/>
      <c r="E821" s="1"/>
      <c r="F821" s="1"/>
      <c r="G821" s="1"/>
      <c r="H821" s="1"/>
      <c r="I821" s="1"/>
    </row>
    <row r="822" spans="3:9" ht="15.75" customHeight="1" x14ac:dyDescent="0.25">
      <c r="C822" s="51"/>
      <c r="D822" s="1"/>
      <c r="E822" s="1"/>
      <c r="F822" s="1"/>
      <c r="G822" s="1"/>
      <c r="H822" s="1"/>
      <c r="I822" s="1"/>
    </row>
    <row r="823" spans="3:9" ht="15.75" customHeight="1" x14ac:dyDescent="0.25">
      <c r="C823" s="51"/>
      <c r="D823" s="1"/>
      <c r="E823" s="1"/>
      <c r="F823" s="1"/>
      <c r="G823" s="1"/>
      <c r="H823" s="1"/>
      <c r="I823" s="1"/>
    </row>
    <row r="824" spans="3:9" ht="15.75" customHeight="1" x14ac:dyDescent="0.25">
      <c r="C824" s="51"/>
      <c r="D824" s="1"/>
      <c r="E824" s="1"/>
      <c r="F824" s="1"/>
      <c r="G824" s="1"/>
      <c r="H824" s="1"/>
      <c r="I824" s="1"/>
    </row>
    <row r="825" spans="3:9" ht="15.75" customHeight="1" x14ac:dyDescent="0.25">
      <c r="C825" s="51"/>
      <c r="D825" s="1"/>
      <c r="E825" s="1"/>
      <c r="F825" s="1"/>
      <c r="G825" s="1"/>
      <c r="H825" s="1"/>
      <c r="I825" s="1"/>
    </row>
    <row r="826" spans="3:9" ht="15.75" customHeight="1" x14ac:dyDescent="0.25">
      <c r="C826" s="51"/>
      <c r="D826" s="1"/>
      <c r="E826" s="1"/>
      <c r="F826" s="1"/>
      <c r="G826" s="1"/>
      <c r="H826" s="1"/>
      <c r="I826" s="1"/>
    </row>
    <row r="827" spans="3:9" ht="15.75" customHeight="1" x14ac:dyDescent="0.25">
      <c r="C827" s="51"/>
      <c r="D827" s="1"/>
      <c r="E827" s="1"/>
      <c r="F827" s="1"/>
      <c r="G827" s="1"/>
      <c r="H827" s="1"/>
      <c r="I827" s="1"/>
    </row>
    <row r="828" spans="3:9" ht="15.75" customHeight="1" x14ac:dyDescent="0.25">
      <c r="C828" s="51"/>
      <c r="D828" s="1"/>
      <c r="E828" s="1"/>
      <c r="F828" s="1"/>
      <c r="G828" s="1"/>
      <c r="H828" s="1"/>
      <c r="I828" s="1"/>
    </row>
    <row r="829" spans="3:9" ht="15.75" customHeight="1" x14ac:dyDescent="0.25">
      <c r="C829" s="51"/>
      <c r="D829" s="1"/>
      <c r="E829" s="1"/>
      <c r="F829" s="1"/>
      <c r="G829" s="1"/>
      <c r="H829" s="1"/>
      <c r="I829" s="1"/>
    </row>
    <row r="830" spans="3:9" ht="15.75" customHeight="1" x14ac:dyDescent="0.25">
      <c r="C830" s="51"/>
      <c r="D830" s="1"/>
      <c r="E830" s="1"/>
      <c r="F830" s="1"/>
      <c r="G830" s="1"/>
      <c r="H830" s="1"/>
      <c r="I830" s="1"/>
    </row>
    <row r="831" spans="3:9" ht="15.75" customHeight="1" x14ac:dyDescent="0.25">
      <c r="C831" s="51"/>
      <c r="D831" s="1"/>
      <c r="E831" s="1"/>
      <c r="F831" s="1"/>
      <c r="G831" s="1"/>
      <c r="H831" s="1"/>
      <c r="I831" s="1"/>
    </row>
    <row r="832" spans="3:9" ht="15.75" customHeight="1" x14ac:dyDescent="0.25">
      <c r="C832" s="51"/>
      <c r="D832" s="1"/>
      <c r="E832" s="1"/>
      <c r="F832" s="1"/>
      <c r="G832" s="1"/>
      <c r="H832" s="1"/>
      <c r="I832" s="1"/>
    </row>
    <row r="833" spans="3:9" ht="15.75" customHeight="1" x14ac:dyDescent="0.25">
      <c r="C833" s="51"/>
      <c r="D833" s="1"/>
      <c r="E833" s="1"/>
      <c r="F833" s="1"/>
      <c r="G833" s="1"/>
      <c r="H833" s="1"/>
      <c r="I833" s="1"/>
    </row>
    <row r="834" spans="3:9" ht="15.75" customHeight="1" x14ac:dyDescent="0.25">
      <c r="C834" s="51"/>
      <c r="D834" s="1"/>
      <c r="E834" s="1"/>
      <c r="F834" s="1"/>
      <c r="G834" s="1"/>
      <c r="H834" s="1"/>
      <c r="I834" s="1"/>
    </row>
    <row r="835" spans="3:9" ht="15.75" customHeight="1" x14ac:dyDescent="0.25">
      <c r="C835" s="51"/>
      <c r="D835" s="1"/>
      <c r="E835" s="1"/>
      <c r="F835" s="1"/>
      <c r="G835" s="1"/>
      <c r="H835" s="1"/>
      <c r="I835" s="1"/>
    </row>
    <row r="836" spans="3:9" ht="15.75" customHeight="1" x14ac:dyDescent="0.25">
      <c r="C836" s="51"/>
      <c r="D836" s="1"/>
      <c r="E836" s="1"/>
      <c r="F836" s="1"/>
      <c r="G836" s="1"/>
      <c r="H836" s="1"/>
      <c r="I836" s="1"/>
    </row>
    <row r="837" spans="3:9" ht="15.75" customHeight="1" x14ac:dyDescent="0.25">
      <c r="C837" s="51"/>
      <c r="D837" s="1"/>
      <c r="E837" s="1"/>
      <c r="F837" s="1"/>
      <c r="G837" s="1"/>
      <c r="H837" s="1"/>
      <c r="I837" s="1"/>
    </row>
    <row r="838" spans="3:9" ht="15.75" customHeight="1" x14ac:dyDescent="0.25">
      <c r="C838" s="51"/>
      <c r="D838" s="1"/>
      <c r="E838" s="1"/>
      <c r="F838" s="1"/>
      <c r="G838" s="1"/>
      <c r="H838" s="1"/>
      <c r="I838" s="1"/>
    </row>
    <row r="839" spans="3:9" ht="15.75" customHeight="1" x14ac:dyDescent="0.25">
      <c r="C839" s="51"/>
      <c r="D839" s="1"/>
      <c r="E839" s="1"/>
      <c r="F839" s="1"/>
      <c r="G839" s="1"/>
      <c r="H839" s="1"/>
      <c r="I839" s="1"/>
    </row>
    <row r="840" spans="3:9" ht="15.75" customHeight="1" x14ac:dyDescent="0.25">
      <c r="C840" s="51"/>
      <c r="D840" s="1"/>
      <c r="E840" s="1"/>
      <c r="F840" s="1"/>
      <c r="G840" s="1"/>
      <c r="H840" s="1"/>
      <c r="I840" s="1"/>
    </row>
    <row r="841" spans="3:9" ht="15.75" customHeight="1" x14ac:dyDescent="0.25">
      <c r="C841" s="51"/>
      <c r="D841" s="1"/>
      <c r="E841" s="1"/>
      <c r="F841" s="1"/>
      <c r="G841" s="1"/>
      <c r="H841" s="1"/>
      <c r="I841" s="1"/>
    </row>
    <row r="842" spans="3:9" ht="15.75" customHeight="1" x14ac:dyDescent="0.25">
      <c r="C842" s="51"/>
      <c r="D842" s="1"/>
      <c r="E842" s="1"/>
      <c r="F842" s="1"/>
      <c r="G842" s="1"/>
      <c r="H842" s="1"/>
      <c r="I842" s="1"/>
    </row>
    <row r="843" spans="3:9" ht="15.75" customHeight="1" x14ac:dyDescent="0.25">
      <c r="C843" s="51"/>
      <c r="D843" s="1"/>
      <c r="E843" s="1"/>
      <c r="F843" s="1"/>
      <c r="G843" s="1"/>
      <c r="H843" s="1"/>
      <c r="I843" s="1"/>
    </row>
    <row r="844" spans="3:9" ht="15.75" customHeight="1" x14ac:dyDescent="0.25">
      <c r="C844" s="51"/>
      <c r="D844" s="1"/>
      <c r="E844" s="1"/>
      <c r="F844" s="1"/>
      <c r="G844" s="1"/>
      <c r="H844" s="1"/>
      <c r="I844" s="1"/>
    </row>
    <row r="845" spans="3:9" ht="15.75" customHeight="1" x14ac:dyDescent="0.25">
      <c r="C845" s="51"/>
      <c r="D845" s="1"/>
      <c r="E845" s="1"/>
      <c r="F845" s="1"/>
      <c r="G845" s="1"/>
      <c r="H845" s="1"/>
      <c r="I845" s="1"/>
    </row>
    <row r="846" spans="3:9" ht="15.75" customHeight="1" x14ac:dyDescent="0.25">
      <c r="C846" s="51"/>
      <c r="D846" s="1"/>
      <c r="E846" s="1"/>
      <c r="F846" s="1"/>
      <c r="G846" s="1"/>
      <c r="H846" s="1"/>
      <c r="I846" s="1"/>
    </row>
    <row r="847" spans="3:9" ht="15.75" customHeight="1" x14ac:dyDescent="0.25">
      <c r="C847" s="51"/>
      <c r="D847" s="1"/>
      <c r="E847" s="1"/>
      <c r="F847" s="1"/>
      <c r="G847" s="1"/>
      <c r="H847" s="1"/>
      <c r="I847" s="1"/>
    </row>
    <row r="848" spans="3:9" ht="15.75" customHeight="1" x14ac:dyDescent="0.25">
      <c r="C848" s="51"/>
      <c r="D848" s="1"/>
      <c r="E848" s="1"/>
      <c r="F848" s="1"/>
      <c r="G848" s="1"/>
      <c r="H848" s="1"/>
      <c r="I848" s="1"/>
    </row>
    <row r="849" spans="3:9" ht="15.75" customHeight="1" x14ac:dyDescent="0.25">
      <c r="C849" s="51"/>
      <c r="D849" s="1"/>
      <c r="E849" s="1"/>
      <c r="F849" s="1"/>
      <c r="G849" s="1"/>
      <c r="H849" s="1"/>
      <c r="I849" s="1"/>
    </row>
    <row r="850" spans="3:9" ht="15.75" customHeight="1" x14ac:dyDescent="0.25">
      <c r="C850" s="51"/>
      <c r="D850" s="1"/>
      <c r="E850" s="1"/>
      <c r="F850" s="1"/>
      <c r="G850" s="1"/>
      <c r="H850" s="1"/>
      <c r="I850" s="1"/>
    </row>
    <row r="851" spans="3:9" ht="15.75" customHeight="1" x14ac:dyDescent="0.25">
      <c r="C851" s="51"/>
      <c r="D851" s="1"/>
      <c r="E851" s="1"/>
      <c r="F851" s="1"/>
      <c r="G851" s="1"/>
      <c r="H851" s="1"/>
      <c r="I851" s="1"/>
    </row>
    <row r="852" spans="3:9" ht="15.75" customHeight="1" x14ac:dyDescent="0.25">
      <c r="C852" s="51"/>
      <c r="D852" s="1"/>
      <c r="E852" s="1"/>
      <c r="F852" s="1"/>
      <c r="G852" s="1"/>
      <c r="H852" s="1"/>
      <c r="I852" s="1"/>
    </row>
    <row r="853" spans="3:9" ht="15.75" customHeight="1" x14ac:dyDescent="0.25">
      <c r="C853" s="51"/>
      <c r="D853" s="1"/>
      <c r="E853" s="1"/>
      <c r="F853" s="1"/>
      <c r="G853" s="1"/>
      <c r="H853" s="1"/>
      <c r="I853" s="1"/>
    </row>
    <row r="854" spans="3:9" ht="15.75" customHeight="1" x14ac:dyDescent="0.25">
      <c r="C854" s="51"/>
      <c r="D854" s="1"/>
      <c r="E854" s="1"/>
      <c r="F854" s="1"/>
      <c r="G854" s="1"/>
      <c r="H854" s="1"/>
      <c r="I854" s="1"/>
    </row>
    <row r="855" spans="3:9" ht="15.75" customHeight="1" x14ac:dyDescent="0.25">
      <c r="C855" s="51"/>
      <c r="D855" s="1"/>
      <c r="E855" s="1"/>
      <c r="F855" s="1"/>
      <c r="G855" s="1"/>
      <c r="H855" s="1"/>
      <c r="I855" s="1"/>
    </row>
    <row r="856" spans="3:9" ht="15.75" customHeight="1" x14ac:dyDescent="0.25">
      <c r="C856" s="51"/>
      <c r="D856" s="1"/>
      <c r="E856" s="1"/>
      <c r="F856" s="1"/>
      <c r="G856" s="1"/>
      <c r="H856" s="1"/>
      <c r="I856" s="1"/>
    </row>
    <row r="857" spans="3:9" ht="15.75" customHeight="1" x14ac:dyDescent="0.25">
      <c r="C857" s="51"/>
      <c r="D857" s="1"/>
      <c r="E857" s="1"/>
      <c r="F857" s="1"/>
      <c r="G857" s="1"/>
      <c r="H857" s="1"/>
      <c r="I857" s="1"/>
    </row>
    <row r="858" spans="3:9" ht="15.75" customHeight="1" x14ac:dyDescent="0.25">
      <c r="C858" s="51"/>
      <c r="D858" s="1"/>
      <c r="E858" s="1"/>
      <c r="F858" s="1"/>
      <c r="G858" s="1"/>
      <c r="H858" s="1"/>
      <c r="I858" s="1"/>
    </row>
    <row r="859" spans="3:9" ht="15.75" customHeight="1" x14ac:dyDescent="0.25">
      <c r="C859" s="51"/>
      <c r="D859" s="1"/>
      <c r="E859" s="1"/>
      <c r="F859" s="1"/>
      <c r="G859" s="1"/>
      <c r="H859" s="1"/>
      <c r="I859" s="1"/>
    </row>
    <row r="860" spans="3:9" ht="15.75" customHeight="1" x14ac:dyDescent="0.25">
      <c r="C860" s="51"/>
      <c r="D860" s="1"/>
      <c r="E860" s="1"/>
      <c r="F860" s="1"/>
      <c r="G860" s="1"/>
      <c r="H860" s="1"/>
      <c r="I860" s="1"/>
    </row>
    <row r="861" spans="3:9" ht="15.75" customHeight="1" x14ac:dyDescent="0.25">
      <c r="C861" s="51"/>
      <c r="D861" s="1"/>
      <c r="E861" s="1"/>
      <c r="F861" s="1"/>
      <c r="G861" s="1"/>
      <c r="H861" s="1"/>
      <c r="I861" s="1"/>
    </row>
    <row r="862" spans="3:9" ht="15.75" customHeight="1" x14ac:dyDescent="0.25">
      <c r="C862" s="51"/>
      <c r="D862" s="1"/>
      <c r="E862" s="1"/>
      <c r="F862" s="1"/>
      <c r="G862" s="1"/>
      <c r="H862" s="1"/>
      <c r="I862" s="1"/>
    </row>
    <row r="863" spans="3:9" ht="15.75" customHeight="1" x14ac:dyDescent="0.25">
      <c r="C863" s="51"/>
      <c r="D863" s="1"/>
      <c r="E863" s="1"/>
      <c r="F863" s="1"/>
      <c r="G863" s="1"/>
      <c r="H863" s="1"/>
      <c r="I863" s="1"/>
    </row>
    <row r="864" spans="3:9" ht="15.75" customHeight="1" x14ac:dyDescent="0.25">
      <c r="C864" s="51"/>
      <c r="D864" s="1"/>
      <c r="E864" s="1"/>
      <c r="F864" s="1"/>
      <c r="G864" s="1"/>
      <c r="H864" s="1"/>
      <c r="I864" s="1"/>
    </row>
    <row r="865" spans="3:9" ht="15.75" customHeight="1" x14ac:dyDescent="0.25">
      <c r="C865" s="51"/>
      <c r="D865" s="1"/>
      <c r="E865" s="1"/>
      <c r="F865" s="1"/>
      <c r="G865" s="1"/>
      <c r="H865" s="1"/>
      <c r="I865" s="1"/>
    </row>
    <row r="866" spans="3:9" ht="15.75" customHeight="1" x14ac:dyDescent="0.25">
      <c r="C866" s="51"/>
      <c r="D866" s="1"/>
      <c r="E866" s="1"/>
      <c r="F866" s="1"/>
      <c r="G866" s="1"/>
      <c r="H866" s="1"/>
      <c r="I866" s="1"/>
    </row>
    <row r="867" spans="3:9" ht="15.75" customHeight="1" x14ac:dyDescent="0.25">
      <c r="C867" s="51"/>
      <c r="D867" s="1"/>
      <c r="E867" s="1"/>
      <c r="F867" s="1"/>
      <c r="G867" s="1"/>
      <c r="H867" s="1"/>
      <c r="I867" s="1"/>
    </row>
    <row r="868" spans="3:9" ht="15.75" customHeight="1" x14ac:dyDescent="0.25">
      <c r="C868" s="51"/>
      <c r="D868" s="1"/>
      <c r="E868" s="1"/>
      <c r="F868" s="1"/>
      <c r="G868" s="1"/>
      <c r="H868" s="1"/>
      <c r="I868" s="1"/>
    </row>
    <row r="869" spans="3:9" ht="15.75" customHeight="1" x14ac:dyDescent="0.25">
      <c r="C869" s="51"/>
      <c r="D869" s="1"/>
      <c r="E869" s="1"/>
      <c r="F869" s="1"/>
      <c r="G869" s="1"/>
      <c r="H869" s="1"/>
      <c r="I869" s="1"/>
    </row>
    <row r="870" spans="3:9" ht="15.75" customHeight="1" x14ac:dyDescent="0.25">
      <c r="C870" s="51"/>
      <c r="D870" s="1"/>
      <c r="E870" s="1"/>
      <c r="F870" s="1"/>
      <c r="G870" s="1"/>
      <c r="H870" s="1"/>
      <c r="I870" s="1"/>
    </row>
    <row r="871" spans="3:9" ht="15.75" customHeight="1" x14ac:dyDescent="0.25">
      <c r="C871" s="51"/>
      <c r="D871" s="1"/>
      <c r="E871" s="1"/>
      <c r="F871" s="1"/>
      <c r="G871" s="1"/>
      <c r="H871" s="1"/>
      <c r="I871" s="1"/>
    </row>
    <row r="872" spans="3:9" ht="15.75" customHeight="1" x14ac:dyDescent="0.25">
      <c r="C872" s="51"/>
      <c r="D872" s="1"/>
      <c r="E872" s="1"/>
      <c r="F872" s="1"/>
      <c r="G872" s="1"/>
      <c r="H872" s="1"/>
      <c r="I872" s="1"/>
    </row>
    <row r="873" spans="3:9" ht="15.75" customHeight="1" x14ac:dyDescent="0.25">
      <c r="C873" s="51"/>
      <c r="D873" s="1"/>
      <c r="E873" s="1"/>
      <c r="F873" s="1"/>
      <c r="G873" s="1"/>
      <c r="H873" s="1"/>
      <c r="I873" s="1"/>
    </row>
    <row r="874" spans="3:9" ht="15.75" customHeight="1" x14ac:dyDescent="0.25">
      <c r="C874" s="51"/>
      <c r="D874" s="1"/>
      <c r="E874" s="1"/>
      <c r="F874" s="1"/>
      <c r="G874" s="1"/>
      <c r="H874" s="1"/>
      <c r="I874" s="1"/>
    </row>
    <row r="875" spans="3:9" ht="15.75" customHeight="1" x14ac:dyDescent="0.25">
      <c r="C875" s="51"/>
      <c r="D875" s="1"/>
      <c r="E875" s="1"/>
      <c r="F875" s="1"/>
      <c r="G875" s="1"/>
      <c r="H875" s="1"/>
      <c r="I875" s="1"/>
    </row>
    <row r="876" spans="3:9" ht="15.75" customHeight="1" x14ac:dyDescent="0.25">
      <c r="C876" s="51"/>
      <c r="D876" s="1"/>
      <c r="E876" s="1"/>
      <c r="F876" s="1"/>
      <c r="G876" s="1"/>
      <c r="H876" s="1"/>
      <c r="I876" s="1"/>
    </row>
    <row r="877" spans="3:9" ht="15.75" customHeight="1" x14ac:dyDescent="0.25">
      <c r="C877" s="51"/>
      <c r="D877" s="1"/>
      <c r="E877" s="1"/>
      <c r="F877" s="1"/>
      <c r="G877" s="1"/>
      <c r="H877" s="1"/>
      <c r="I877" s="1"/>
    </row>
    <row r="878" spans="3:9" ht="15.75" customHeight="1" x14ac:dyDescent="0.25">
      <c r="C878" s="51"/>
      <c r="D878" s="1"/>
      <c r="E878" s="1"/>
      <c r="F878" s="1"/>
      <c r="G878" s="1"/>
      <c r="H878" s="1"/>
      <c r="I878" s="1"/>
    </row>
    <row r="879" spans="3:9" ht="15.75" customHeight="1" x14ac:dyDescent="0.25">
      <c r="C879" s="51"/>
      <c r="D879" s="1"/>
      <c r="E879" s="1"/>
      <c r="F879" s="1"/>
      <c r="G879" s="1"/>
      <c r="H879" s="1"/>
      <c r="I879" s="1"/>
    </row>
    <row r="880" spans="3:9" ht="15.75" customHeight="1" x14ac:dyDescent="0.25">
      <c r="C880" s="51"/>
      <c r="D880" s="1"/>
      <c r="E880" s="1"/>
      <c r="F880" s="1"/>
      <c r="G880" s="1"/>
      <c r="H880" s="1"/>
      <c r="I880" s="1"/>
    </row>
    <row r="881" spans="3:9" ht="15.75" customHeight="1" x14ac:dyDescent="0.25">
      <c r="C881" s="51"/>
      <c r="D881" s="1"/>
      <c r="E881" s="1"/>
      <c r="F881" s="1"/>
      <c r="G881" s="1"/>
      <c r="H881" s="1"/>
      <c r="I881" s="1"/>
    </row>
    <row r="882" spans="3:9" ht="15.75" customHeight="1" x14ac:dyDescent="0.25">
      <c r="C882" s="51"/>
      <c r="D882" s="1"/>
      <c r="E882" s="1"/>
      <c r="F882" s="1"/>
      <c r="G882" s="1"/>
      <c r="H882" s="1"/>
      <c r="I882" s="1"/>
    </row>
    <row r="883" spans="3:9" ht="15.75" customHeight="1" x14ac:dyDescent="0.25">
      <c r="C883" s="51"/>
      <c r="D883" s="1"/>
      <c r="E883" s="1"/>
      <c r="F883" s="1"/>
      <c r="G883" s="1"/>
      <c r="H883" s="1"/>
      <c r="I883" s="1"/>
    </row>
    <row r="884" spans="3:9" ht="15.75" customHeight="1" x14ac:dyDescent="0.25">
      <c r="C884" s="51"/>
      <c r="D884" s="1"/>
      <c r="E884" s="1"/>
      <c r="F884" s="1"/>
      <c r="G884" s="1"/>
      <c r="H884" s="1"/>
      <c r="I884" s="1"/>
    </row>
    <row r="885" spans="3:9" ht="15.75" customHeight="1" x14ac:dyDescent="0.25">
      <c r="C885" s="51"/>
      <c r="D885" s="1"/>
      <c r="E885" s="1"/>
      <c r="F885" s="1"/>
      <c r="G885" s="1"/>
      <c r="H885" s="1"/>
      <c r="I885" s="1"/>
    </row>
    <row r="886" spans="3:9" ht="15.75" customHeight="1" x14ac:dyDescent="0.25">
      <c r="C886" s="51"/>
      <c r="D886" s="1"/>
      <c r="E886" s="1"/>
      <c r="F886" s="1"/>
      <c r="G886" s="1"/>
      <c r="H886" s="1"/>
      <c r="I886" s="1"/>
    </row>
    <row r="887" spans="3:9" ht="15.75" customHeight="1" x14ac:dyDescent="0.25">
      <c r="C887" s="51"/>
      <c r="D887" s="1"/>
      <c r="E887" s="1"/>
      <c r="F887" s="1"/>
      <c r="G887" s="1"/>
      <c r="H887" s="1"/>
      <c r="I887" s="1"/>
    </row>
    <row r="888" spans="3:9" ht="15.75" customHeight="1" x14ac:dyDescent="0.25">
      <c r="C888" s="51"/>
      <c r="D888" s="1"/>
      <c r="E888" s="1"/>
      <c r="F888" s="1"/>
      <c r="G888" s="1"/>
      <c r="H888" s="1"/>
      <c r="I888" s="1"/>
    </row>
    <row r="889" spans="3:9" ht="15.75" customHeight="1" x14ac:dyDescent="0.25">
      <c r="C889" s="51"/>
      <c r="D889" s="1"/>
      <c r="E889" s="1"/>
      <c r="F889" s="1"/>
      <c r="G889" s="1"/>
      <c r="H889" s="1"/>
      <c r="I889" s="1"/>
    </row>
    <row r="890" spans="3:9" ht="15.75" customHeight="1" x14ac:dyDescent="0.25">
      <c r="C890" s="51"/>
      <c r="D890" s="1"/>
      <c r="E890" s="1"/>
      <c r="F890" s="1"/>
      <c r="G890" s="1"/>
      <c r="H890" s="1"/>
      <c r="I890" s="1"/>
    </row>
    <row r="891" spans="3:9" ht="15.75" customHeight="1" x14ac:dyDescent="0.25">
      <c r="C891" s="51"/>
      <c r="D891" s="1"/>
      <c r="E891" s="1"/>
      <c r="F891" s="1"/>
      <c r="G891" s="1"/>
      <c r="H891" s="1"/>
      <c r="I891" s="1"/>
    </row>
    <row r="892" spans="3:9" ht="15.75" customHeight="1" x14ac:dyDescent="0.25">
      <c r="C892" s="51"/>
      <c r="D892" s="1"/>
      <c r="E892" s="1"/>
      <c r="F892" s="1"/>
      <c r="G892" s="1"/>
      <c r="H892" s="1"/>
      <c r="I892" s="1"/>
    </row>
    <row r="893" spans="3:9" ht="15.75" customHeight="1" x14ac:dyDescent="0.25">
      <c r="C893" s="51"/>
      <c r="D893" s="1"/>
      <c r="E893" s="1"/>
      <c r="F893" s="1"/>
      <c r="G893" s="1"/>
      <c r="H893" s="1"/>
      <c r="I893" s="1"/>
    </row>
    <row r="894" spans="3:9" ht="15.75" customHeight="1" x14ac:dyDescent="0.25">
      <c r="C894" s="51"/>
      <c r="D894" s="1"/>
      <c r="E894" s="1"/>
      <c r="F894" s="1"/>
      <c r="G894" s="1"/>
      <c r="H894" s="1"/>
      <c r="I894" s="1"/>
    </row>
    <row r="895" spans="3:9" ht="15.75" customHeight="1" x14ac:dyDescent="0.25">
      <c r="C895" s="51"/>
      <c r="D895" s="1"/>
      <c r="E895" s="1"/>
      <c r="F895" s="1"/>
      <c r="G895" s="1"/>
      <c r="H895" s="1"/>
      <c r="I895" s="1"/>
    </row>
    <row r="896" spans="3:9" ht="15.75" customHeight="1" x14ac:dyDescent="0.25">
      <c r="C896" s="51"/>
      <c r="D896" s="1"/>
      <c r="E896" s="1"/>
      <c r="F896" s="1"/>
      <c r="G896" s="1"/>
      <c r="H896" s="1"/>
      <c r="I896" s="1"/>
    </row>
    <row r="897" spans="3:9" ht="15.75" customHeight="1" x14ac:dyDescent="0.25">
      <c r="C897" s="51"/>
      <c r="D897" s="1"/>
      <c r="E897" s="1"/>
      <c r="F897" s="1"/>
      <c r="G897" s="1"/>
      <c r="H897" s="1"/>
      <c r="I897" s="1"/>
    </row>
    <row r="898" spans="3:9" ht="15.75" customHeight="1" x14ac:dyDescent="0.25">
      <c r="C898" s="51"/>
      <c r="D898" s="1"/>
      <c r="E898" s="1"/>
      <c r="F898" s="1"/>
      <c r="G898" s="1"/>
      <c r="H898" s="1"/>
      <c r="I898" s="1"/>
    </row>
    <row r="899" spans="3:9" ht="15.75" customHeight="1" x14ac:dyDescent="0.25">
      <c r="C899" s="51"/>
      <c r="D899" s="1"/>
      <c r="E899" s="1"/>
      <c r="F899" s="1"/>
      <c r="G899" s="1"/>
      <c r="H899" s="1"/>
      <c r="I899" s="1"/>
    </row>
    <row r="900" spans="3:9" ht="15.75" customHeight="1" x14ac:dyDescent="0.25">
      <c r="C900" s="51"/>
      <c r="D900" s="1"/>
      <c r="E900" s="1"/>
      <c r="F900" s="1"/>
      <c r="G900" s="1"/>
      <c r="H900" s="1"/>
      <c r="I900" s="1"/>
    </row>
    <row r="901" spans="3:9" ht="15.75" customHeight="1" x14ac:dyDescent="0.25">
      <c r="C901" s="51"/>
      <c r="D901" s="1"/>
      <c r="E901" s="1"/>
      <c r="F901" s="1"/>
      <c r="G901" s="1"/>
      <c r="H901" s="1"/>
      <c r="I901" s="1"/>
    </row>
    <row r="902" spans="3:9" ht="15.75" customHeight="1" x14ac:dyDescent="0.25">
      <c r="C902" s="51"/>
      <c r="D902" s="1"/>
      <c r="E902" s="1"/>
      <c r="F902" s="1"/>
      <c r="G902" s="1"/>
      <c r="H902" s="1"/>
      <c r="I902" s="1"/>
    </row>
    <row r="903" spans="3:9" ht="15.75" customHeight="1" x14ac:dyDescent="0.25">
      <c r="C903" s="51"/>
      <c r="D903" s="1"/>
      <c r="E903" s="1"/>
      <c r="F903" s="1"/>
      <c r="G903" s="1"/>
      <c r="H903" s="1"/>
      <c r="I903" s="1"/>
    </row>
    <row r="904" spans="3:9" ht="15.75" customHeight="1" x14ac:dyDescent="0.25">
      <c r="C904" s="51"/>
      <c r="D904" s="1"/>
      <c r="E904" s="1"/>
      <c r="F904" s="1"/>
      <c r="G904" s="1"/>
      <c r="H904" s="1"/>
      <c r="I904" s="1"/>
    </row>
    <row r="905" spans="3:9" ht="15.75" customHeight="1" x14ac:dyDescent="0.25">
      <c r="C905" s="51"/>
      <c r="D905" s="1"/>
      <c r="E905" s="1"/>
      <c r="F905" s="1"/>
      <c r="G905" s="1"/>
      <c r="H905" s="1"/>
      <c r="I905" s="1"/>
    </row>
    <row r="906" spans="3:9" ht="15.75" customHeight="1" x14ac:dyDescent="0.25">
      <c r="C906" s="51"/>
      <c r="D906" s="1"/>
      <c r="E906" s="1"/>
      <c r="F906" s="1"/>
      <c r="G906" s="1"/>
      <c r="H906" s="1"/>
      <c r="I906" s="1"/>
    </row>
    <row r="907" spans="3:9" ht="15.75" customHeight="1" x14ac:dyDescent="0.25">
      <c r="C907" s="51"/>
      <c r="D907" s="1"/>
      <c r="E907" s="1"/>
      <c r="F907" s="1"/>
      <c r="G907" s="1"/>
      <c r="H907" s="1"/>
      <c r="I907" s="1"/>
    </row>
    <row r="908" spans="3:9" ht="15.75" customHeight="1" x14ac:dyDescent="0.25">
      <c r="C908" s="51"/>
      <c r="D908" s="1"/>
      <c r="E908" s="1"/>
      <c r="F908" s="1"/>
      <c r="G908" s="1"/>
      <c r="H908" s="1"/>
      <c r="I908" s="1"/>
    </row>
    <row r="909" spans="3:9" ht="15.75" customHeight="1" x14ac:dyDescent="0.25">
      <c r="C909" s="51"/>
      <c r="D909" s="1"/>
      <c r="E909" s="1"/>
      <c r="F909" s="1"/>
      <c r="G909" s="1"/>
      <c r="H909" s="1"/>
      <c r="I909" s="1"/>
    </row>
    <row r="910" spans="3:9" ht="15.75" customHeight="1" x14ac:dyDescent="0.25">
      <c r="C910" s="51"/>
      <c r="D910" s="1"/>
      <c r="E910" s="1"/>
      <c r="F910" s="1"/>
      <c r="G910" s="1"/>
      <c r="H910" s="1"/>
      <c r="I910" s="1"/>
    </row>
    <row r="911" spans="3:9" ht="15.75" customHeight="1" x14ac:dyDescent="0.25">
      <c r="C911" s="51"/>
      <c r="D911" s="1"/>
      <c r="E911" s="1"/>
      <c r="F911" s="1"/>
      <c r="G911" s="1"/>
      <c r="H911" s="1"/>
      <c r="I911" s="1"/>
    </row>
    <row r="912" spans="3:9" ht="15.75" customHeight="1" x14ac:dyDescent="0.25">
      <c r="C912" s="51"/>
      <c r="D912" s="1"/>
      <c r="E912" s="1"/>
      <c r="F912" s="1"/>
      <c r="G912" s="1"/>
      <c r="H912" s="1"/>
      <c r="I912" s="1"/>
    </row>
    <row r="913" spans="3:9" ht="15.75" customHeight="1" x14ac:dyDescent="0.25">
      <c r="C913" s="51"/>
      <c r="D913" s="1"/>
      <c r="E913" s="1"/>
      <c r="F913" s="1"/>
      <c r="G913" s="1"/>
      <c r="H913" s="1"/>
      <c r="I913" s="1"/>
    </row>
    <row r="914" spans="3:9" ht="15.75" customHeight="1" x14ac:dyDescent="0.25">
      <c r="C914" s="51"/>
      <c r="D914" s="1"/>
      <c r="E914" s="1"/>
      <c r="F914" s="1"/>
      <c r="G914" s="1"/>
      <c r="H914" s="1"/>
      <c r="I914" s="1"/>
    </row>
    <row r="915" spans="3:9" ht="15.75" customHeight="1" x14ac:dyDescent="0.25">
      <c r="C915" s="51"/>
      <c r="D915" s="1"/>
      <c r="E915" s="1"/>
      <c r="F915" s="1"/>
      <c r="G915" s="1"/>
      <c r="H915" s="1"/>
      <c r="I915" s="1"/>
    </row>
    <row r="916" spans="3:9" ht="15.75" customHeight="1" x14ac:dyDescent="0.25">
      <c r="C916" s="51"/>
      <c r="D916" s="1"/>
      <c r="E916" s="1"/>
      <c r="F916" s="1"/>
      <c r="G916" s="1"/>
      <c r="H916" s="1"/>
      <c r="I916" s="1"/>
    </row>
    <row r="917" spans="3:9" ht="15.75" customHeight="1" x14ac:dyDescent="0.25">
      <c r="C917" s="51"/>
      <c r="D917" s="1"/>
      <c r="E917" s="1"/>
      <c r="F917" s="1"/>
      <c r="G917" s="1"/>
      <c r="H917" s="1"/>
      <c r="I917" s="1"/>
    </row>
    <row r="918" spans="3:9" ht="15.75" customHeight="1" x14ac:dyDescent="0.25">
      <c r="C918" s="51"/>
      <c r="D918" s="1"/>
      <c r="E918" s="1"/>
      <c r="F918" s="1"/>
      <c r="G918" s="1"/>
      <c r="H918" s="1"/>
      <c r="I918" s="1"/>
    </row>
    <row r="919" spans="3:9" ht="15.75" customHeight="1" x14ac:dyDescent="0.25">
      <c r="C919" s="51"/>
      <c r="D919" s="1"/>
      <c r="E919" s="1"/>
      <c r="F919" s="1"/>
      <c r="G919" s="1"/>
      <c r="H919" s="1"/>
      <c r="I919" s="1"/>
    </row>
    <row r="920" spans="3:9" ht="15.75" customHeight="1" x14ac:dyDescent="0.25">
      <c r="C920" s="51"/>
      <c r="D920" s="1"/>
      <c r="E920" s="1"/>
      <c r="F920" s="1"/>
      <c r="G920" s="1"/>
      <c r="H920" s="1"/>
      <c r="I920" s="1"/>
    </row>
    <row r="921" spans="3:9" ht="15.75" customHeight="1" x14ac:dyDescent="0.25">
      <c r="C921" s="51"/>
      <c r="D921" s="1"/>
      <c r="E921" s="1"/>
      <c r="F921" s="1"/>
      <c r="G921" s="1"/>
      <c r="H921" s="1"/>
      <c r="I921" s="1"/>
    </row>
    <row r="922" spans="3:9" ht="15.75" customHeight="1" x14ac:dyDescent="0.25">
      <c r="C922" s="51"/>
      <c r="D922" s="1"/>
      <c r="E922" s="1"/>
      <c r="F922" s="1"/>
      <c r="G922" s="1"/>
      <c r="H922" s="1"/>
      <c r="I922" s="1"/>
    </row>
    <row r="923" spans="3:9" ht="15.75" customHeight="1" x14ac:dyDescent="0.25">
      <c r="C923" s="51"/>
      <c r="D923" s="1"/>
      <c r="E923" s="1"/>
      <c r="F923" s="1"/>
      <c r="G923" s="1"/>
      <c r="H923" s="1"/>
      <c r="I923" s="1"/>
    </row>
    <row r="924" spans="3:9" ht="15.75" customHeight="1" x14ac:dyDescent="0.25">
      <c r="C924" s="51"/>
      <c r="D924" s="1"/>
      <c r="E924" s="1"/>
      <c r="F924" s="1"/>
      <c r="G924" s="1"/>
      <c r="H924" s="1"/>
      <c r="I924" s="1"/>
    </row>
    <row r="925" spans="3:9" ht="15.75" customHeight="1" x14ac:dyDescent="0.25">
      <c r="C925" s="51"/>
      <c r="D925" s="1"/>
      <c r="E925" s="1"/>
      <c r="F925" s="1"/>
      <c r="G925" s="1"/>
      <c r="H925" s="1"/>
      <c r="I925" s="1"/>
    </row>
    <row r="926" spans="3:9" ht="15.75" customHeight="1" x14ac:dyDescent="0.25">
      <c r="C926" s="51"/>
      <c r="D926" s="1"/>
      <c r="E926" s="1"/>
      <c r="F926" s="1"/>
      <c r="G926" s="1"/>
      <c r="H926" s="1"/>
      <c r="I926" s="1"/>
    </row>
    <row r="927" spans="3:9" ht="15.75" customHeight="1" x14ac:dyDescent="0.25">
      <c r="C927" s="51"/>
      <c r="D927" s="1"/>
      <c r="E927" s="1"/>
      <c r="F927" s="1"/>
      <c r="G927" s="1"/>
      <c r="H927" s="1"/>
      <c r="I927" s="1"/>
    </row>
    <row r="928" spans="3:9" ht="15.75" customHeight="1" x14ac:dyDescent="0.25">
      <c r="C928" s="51"/>
      <c r="D928" s="1"/>
      <c r="E928" s="1"/>
      <c r="F928" s="1"/>
      <c r="G928" s="1"/>
      <c r="H928" s="1"/>
      <c r="I928" s="1"/>
    </row>
    <row r="929" spans="3:9" ht="15.75" customHeight="1" x14ac:dyDescent="0.25">
      <c r="C929" s="51"/>
      <c r="D929" s="1"/>
      <c r="E929" s="1"/>
      <c r="F929" s="1"/>
      <c r="G929" s="1"/>
      <c r="H929" s="1"/>
      <c r="I929" s="1"/>
    </row>
    <row r="930" spans="3:9" ht="15.75" customHeight="1" x14ac:dyDescent="0.25">
      <c r="C930" s="51"/>
      <c r="D930" s="1"/>
      <c r="E930" s="1"/>
      <c r="F930" s="1"/>
      <c r="G930" s="1"/>
      <c r="H930" s="1"/>
      <c r="I930" s="1"/>
    </row>
    <row r="931" spans="3:9" ht="15.75" customHeight="1" x14ac:dyDescent="0.25">
      <c r="C931" s="51"/>
      <c r="D931" s="1"/>
      <c r="E931" s="1"/>
      <c r="F931" s="1"/>
      <c r="G931" s="1"/>
      <c r="H931" s="1"/>
      <c r="I931" s="1"/>
    </row>
    <row r="932" spans="3:9" ht="15.75" customHeight="1" x14ac:dyDescent="0.25">
      <c r="C932" s="51"/>
      <c r="D932" s="1"/>
      <c r="E932" s="1"/>
      <c r="F932" s="1"/>
      <c r="G932" s="1"/>
      <c r="H932" s="1"/>
      <c r="I932" s="1"/>
    </row>
    <row r="933" spans="3:9" ht="15.75" customHeight="1" x14ac:dyDescent="0.25">
      <c r="C933" s="51"/>
      <c r="D933" s="1"/>
      <c r="E933" s="1"/>
      <c r="F933" s="1"/>
      <c r="G933" s="1"/>
      <c r="H933" s="1"/>
      <c r="I933" s="1"/>
    </row>
    <row r="934" spans="3:9" ht="15.75" customHeight="1" x14ac:dyDescent="0.25">
      <c r="C934" s="51"/>
      <c r="D934" s="1"/>
      <c r="E934" s="1"/>
      <c r="F934" s="1"/>
      <c r="G934" s="1"/>
      <c r="H934" s="1"/>
      <c r="I934" s="1"/>
    </row>
    <row r="935" spans="3:9" ht="15.75" customHeight="1" x14ac:dyDescent="0.25">
      <c r="C935" s="51"/>
      <c r="D935" s="1"/>
      <c r="E935" s="1"/>
      <c r="F935" s="1"/>
      <c r="G935" s="1"/>
      <c r="H935" s="1"/>
      <c r="I935" s="1"/>
    </row>
    <row r="936" spans="3:9" ht="15.75" customHeight="1" x14ac:dyDescent="0.25">
      <c r="C936" s="51"/>
      <c r="D936" s="1"/>
      <c r="E936" s="1"/>
      <c r="F936" s="1"/>
      <c r="G936" s="1"/>
      <c r="H936" s="1"/>
      <c r="I936" s="1"/>
    </row>
    <row r="937" spans="3:9" ht="15.75" customHeight="1" x14ac:dyDescent="0.25">
      <c r="C937" s="51"/>
      <c r="D937" s="1"/>
      <c r="E937" s="1"/>
      <c r="F937" s="1"/>
      <c r="G937" s="1"/>
      <c r="H937" s="1"/>
      <c r="I937" s="1"/>
    </row>
    <row r="938" spans="3:9" ht="15.75" customHeight="1" x14ac:dyDescent="0.25">
      <c r="C938" s="51"/>
      <c r="D938" s="1"/>
      <c r="E938" s="1"/>
      <c r="F938" s="1"/>
      <c r="G938" s="1"/>
      <c r="H938" s="1"/>
      <c r="I938" s="1"/>
    </row>
    <row r="939" spans="3:9" ht="15.75" customHeight="1" x14ac:dyDescent="0.25">
      <c r="C939" s="51"/>
      <c r="D939" s="1"/>
      <c r="E939" s="1"/>
      <c r="F939" s="1"/>
      <c r="G939" s="1"/>
      <c r="H939" s="1"/>
      <c r="I939" s="1"/>
    </row>
    <row r="940" spans="3:9" ht="15.75" customHeight="1" x14ac:dyDescent="0.25">
      <c r="C940" s="51"/>
      <c r="D940" s="1"/>
      <c r="E940" s="1"/>
      <c r="F940" s="1"/>
      <c r="G940" s="1"/>
      <c r="H940" s="1"/>
      <c r="I940" s="1"/>
    </row>
    <row r="941" spans="3:9" ht="15.75" customHeight="1" x14ac:dyDescent="0.25">
      <c r="C941" s="51"/>
      <c r="D941" s="1"/>
      <c r="E941" s="1"/>
      <c r="F941" s="1"/>
      <c r="G941" s="1"/>
      <c r="H941" s="1"/>
      <c r="I941" s="1"/>
    </row>
    <row r="942" spans="3:9" ht="15.75" customHeight="1" x14ac:dyDescent="0.25">
      <c r="C942" s="51"/>
      <c r="D942" s="1"/>
      <c r="E942" s="1"/>
      <c r="F942" s="1"/>
      <c r="G942" s="1"/>
      <c r="H942" s="1"/>
      <c r="I942" s="1"/>
    </row>
    <row r="943" spans="3:9" ht="15.75" customHeight="1" x14ac:dyDescent="0.25">
      <c r="C943" s="51"/>
      <c r="D943" s="1"/>
      <c r="E943" s="1"/>
      <c r="F943" s="1"/>
      <c r="G943" s="1"/>
      <c r="H943" s="1"/>
      <c r="I943" s="1"/>
    </row>
    <row r="944" spans="3:9" ht="15.75" customHeight="1" x14ac:dyDescent="0.25">
      <c r="C944" s="51"/>
      <c r="D944" s="1"/>
      <c r="E944" s="1"/>
      <c r="F944" s="1"/>
      <c r="G944" s="1"/>
      <c r="H944" s="1"/>
      <c r="I944" s="1"/>
    </row>
    <row r="945" spans="3:9" ht="15.75" customHeight="1" x14ac:dyDescent="0.25">
      <c r="C945" s="51"/>
      <c r="D945" s="1"/>
      <c r="E945" s="1"/>
      <c r="F945" s="1"/>
      <c r="G945" s="1"/>
      <c r="H945" s="1"/>
      <c r="I945" s="1"/>
    </row>
    <row r="946" spans="3:9" ht="15.75" customHeight="1" x14ac:dyDescent="0.25">
      <c r="C946" s="51"/>
      <c r="D946" s="1"/>
      <c r="E946" s="1"/>
      <c r="F946" s="1"/>
      <c r="G946" s="1"/>
      <c r="H946" s="1"/>
      <c r="I946" s="1"/>
    </row>
    <row r="947" spans="3:9" ht="15.75" customHeight="1" x14ac:dyDescent="0.25">
      <c r="C947" s="51"/>
      <c r="D947" s="1"/>
      <c r="E947" s="1"/>
      <c r="F947" s="1"/>
      <c r="G947" s="1"/>
      <c r="H947" s="1"/>
      <c r="I947" s="1"/>
    </row>
    <row r="948" spans="3:9" ht="15.75" customHeight="1" x14ac:dyDescent="0.25">
      <c r="C948" s="51"/>
      <c r="D948" s="1"/>
      <c r="E948" s="1"/>
      <c r="F948" s="1"/>
      <c r="G948" s="1"/>
      <c r="H948" s="1"/>
      <c r="I948" s="1"/>
    </row>
    <row r="949" spans="3:9" ht="15.75" customHeight="1" x14ac:dyDescent="0.25">
      <c r="C949" s="51"/>
      <c r="D949" s="1"/>
      <c r="E949" s="1"/>
      <c r="F949" s="1"/>
      <c r="G949" s="1"/>
      <c r="H949" s="1"/>
      <c r="I949" s="1"/>
    </row>
    <row r="950" spans="3:9" ht="15.75" customHeight="1" x14ac:dyDescent="0.25">
      <c r="C950" s="51"/>
      <c r="D950" s="1"/>
      <c r="E950" s="1"/>
      <c r="F950" s="1"/>
      <c r="G950" s="1"/>
      <c r="H950" s="1"/>
      <c r="I950" s="1"/>
    </row>
    <row r="951" spans="3:9" ht="15.75" customHeight="1" x14ac:dyDescent="0.25">
      <c r="C951" s="51"/>
      <c r="D951" s="1"/>
      <c r="E951" s="1"/>
      <c r="F951" s="1"/>
      <c r="G951" s="1"/>
      <c r="H951" s="1"/>
      <c r="I951" s="1"/>
    </row>
    <row r="952" spans="3:9" ht="15.75" customHeight="1" x14ac:dyDescent="0.25">
      <c r="C952" s="51"/>
      <c r="D952" s="1"/>
      <c r="E952" s="1"/>
      <c r="F952" s="1"/>
      <c r="G952" s="1"/>
      <c r="H952" s="1"/>
      <c r="I952" s="1"/>
    </row>
    <row r="953" spans="3:9" ht="15.75" customHeight="1" x14ac:dyDescent="0.25">
      <c r="C953" s="51"/>
      <c r="D953" s="1"/>
      <c r="E953" s="1"/>
      <c r="F953" s="1"/>
      <c r="G953" s="1"/>
      <c r="H953" s="1"/>
      <c r="I953" s="1"/>
    </row>
    <row r="954" spans="3:9" ht="15.75" customHeight="1" x14ac:dyDescent="0.25">
      <c r="C954" s="51"/>
      <c r="D954" s="1"/>
      <c r="E954" s="1"/>
      <c r="F954" s="1"/>
      <c r="G954" s="1"/>
      <c r="H954" s="1"/>
      <c r="I954" s="1"/>
    </row>
    <row r="955" spans="3:9" ht="15.75" customHeight="1" x14ac:dyDescent="0.25">
      <c r="C955" s="51"/>
      <c r="D955" s="1"/>
      <c r="E955" s="1"/>
      <c r="F955" s="1"/>
      <c r="G955" s="1"/>
      <c r="H955" s="1"/>
      <c r="I955" s="1"/>
    </row>
    <row r="956" spans="3:9" ht="15.75" customHeight="1" x14ac:dyDescent="0.25">
      <c r="C956" s="51"/>
      <c r="D956" s="1"/>
      <c r="E956" s="1"/>
      <c r="F956" s="1"/>
      <c r="G956" s="1"/>
      <c r="H956" s="1"/>
      <c r="I956" s="1"/>
    </row>
    <row r="957" spans="3:9" ht="15.75" customHeight="1" x14ac:dyDescent="0.25">
      <c r="C957" s="51"/>
      <c r="D957" s="1"/>
      <c r="E957" s="1"/>
      <c r="F957" s="1"/>
      <c r="G957" s="1"/>
      <c r="H957" s="1"/>
      <c r="I957" s="1"/>
    </row>
    <row r="958" spans="3:9" ht="15.75" customHeight="1" x14ac:dyDescent="0.25">
      <c r="C958" s="51"/>
      <c r="D958" s="1"/>
      <c r="E958" s="1"/>
      <c r="F958" s="1"/>
      <c r="G958" s="1"/>
      <c r="H958" s="1"/>
      <c r="I958" s="1"/>
    </row>
    <row r="959" spans="3:9" ht="15.75" customHeight="1" x14ac:dyDescent="0.25">
      <c r="C959" s="51"/>
      <c r="D959" s="1"/>
      <c r="E959" s="1"/>
      <c r="F959" s="1"/>
      <c r="G959" s="1"/>
      <c r="H959" s="1"/>
      <c r="I959" s="1"/>
    </row>
    <row r="960" spans="3:9" ht="15.75" customHeight="1" x14ac:dyDescent="0.25">
      <c r="C960" s="51"/>
      <c r="D960" s="1"/>
      <c r="E960" s="1"/>
      <c r="F960" s="1"/>
      <c r="G960" s="1"/>
      <c r="H960" s="1"/>
      <c r="I960" s="1"/>
    </row>
    <row r="961" spans="3:9" ht="15.75" customHeight="1" x14ac:dyDescent="0.25">
      <c r="C961" s="51"/>
      <c r="D961" s="1"/>
      <c r="E961" s="1"/>
      <c r="F961" s="1"/>
      <c r="G961" s="1"/>
      <c r="H961" s="1"/>
      <c r="I961" s="1"/>
    </row>
    <row r="962" spans="3:9" ht="15.75" customHeight="1" x14ac:dyDescent="0.25">
      <c r="C962" s="51"/>
      <c r="D962" s="1"/>
      <c r="E962" s="1"/>
      <c r="F962" s="1"/>
      <c r="G962" s="1"/>
      <c r="H962" s="1"/>
      <c r="I962" s="1"/>
    </row>
    <row r="963" spans="3:9" ht="15.75" customHeight="1" x14ac:dyDescent="0.25">
      <c r="C963" s="51"/>
      <c r="D963" s="1"/>
      <c r="E963" s="1"/>
      <c r="F963" s="1"/>
      <c r="G963" s="1"/>
      <c r="H963" s="1"/>
      <c r="I963" s="1"/>
    </row>
    <row r="964" spans="3:9" ht="15.75" customHeight="1" x14ac:dyDescent="0.25">
      <c r="C964" s="51"/>
      <c r="D964" s="1"/>
      <c r="E964" s="1"/>
      <c r="F964" s="1"/>
      <c r="G964" s="1"/>
      <c r="H964" s="1"/>
      <c r="I964" s="1"/>
    </row>
    <row r="965" spans="3:9" ht="15.75" customHeight="1" x14ac:dyDescent="0.25">
      <c r="C965" s="51"/>
      <c r="D965" s="1"/>
      <c r="E965" s="1"/>
      <c r="F965" s="1"/>
      <c r="G965" s="1"/>
      <c r="H965" s="1"/>
      <c r="I965" s="1"/>
    </row>
    <row r="966" spans="3:9" ht="15.75" customHeight="1" x14ac:dyDescent="0.25">
      <c r="C966" s="51"/>
      <c r="D966" s="1"/>
      <c r="E966" s="1"/>
      <c r="F966" s="1"/>
      <c r="G966" s="1"/>
      <c r="H966" s="1"/>
      <c r="I966" s="1"/>
    </row>
    <row r="967" spans="3:9" ht="15.75" customHeight="1" x14ac:dyDescent="0.25">
      <c r="C967" s="51"/>
      <c r="D967" s="1"/>
      <c r="E967" s="1"/>
      <c r="F967" s="1"/>
      <c r="G967" s="1"/>
      <c r="H967" s="1"/>
      <c r="I967" s="1"/>
    </row>
    <row r="968" spans="3:9" ht="15.75" customHeight="1" x14ac:dyDescent="0.25">
      <c r="C968" s="51"/>
      <c r="D968" s="1"/>
      <c r="E968" s="1"/>
      <c r="F968" s="1"/>
      <c r="G968" s="1"/>
      <c r="H968" s="1"/>
      <c r="I968" s="1"/>
    </row>
    <row r="969" spans="3:9" ht="15.75" customHeight="1" x14ac:dyDescent="0.25">
      <c r="C969" s="51"/>
      <c r="D969" s="1"/>
      <c r="E969" s="1"/>
      <c r="F969" s="1"/>
      <c r="G969" s="1"/>
      <c r="H969" s="1"/>
      <c r="I969" s="1"/>
    </row>
    <row r="970" spans="3:9" ht="15.75" customHeight="1" x14ac:dyDescent="0.25">
      <c r="C970" s="51"/>
      <c r="D970" s="1"/>
      <c r="E970" s="1"/>
      <c r="F970" s="1"/>
      <c r="G970" s="1"/>
      <c r="H970" s="1"/>
      <c r="I970" s="1"/>
    </row>
    <row r="971" spans="3:9" ht="15.75" customHeight="1" x14ac:dyDescent="0.25">
      <c r="C971" s="51"/>
      <c r="D971" s="1"/>
      <c r="E971" s="1"/>
      <c r="F971" s="1"/>
      <c r="G971" s="1"/>
      <c r="H971" s="1"/>
      <c r="I971" s="1"/>
    </row>
    <row r="972" spans="3:9" ht="15.75" customHeight="1" x14ac:dyDescent="0.25">
      <c r="C972" s="51"/>
      <c r="D972" s="1"/>
      <c r="E972" s="1"/>
      <c r="F972" s="1"/>
      <c r="G972" s="1"/>
      <c r="H972" s="1"/>
      <c r="I972" s="1"/>
    </row>
    <row r="973" spans="3:9" ht="15.75" customHeight="1" x14ac:dyDescent="0.25">
      <c r="C973" s="51"/>
      <c r="D973" s="1"/>
      <c r="E973" s="1"/>
      <c r="F973" s="1"/>
      <c r="G973" s="1"/>
      <c r="H973" s="1"/>
      <c r="I973" s="1"/>
    </row>
    <row r="974" spans="3:9" ht="15.75" customHeight="1" x14ac:dyDescent="0.25">
      <c r="C974" s="51"/>
      <c r="D974" s="1"/>
      <c r="E974" s="1"/>
      <c r="F974" s="1"/>
      <c r="G974" s="1"/>
      <c r="H974" s="1"/>
      <c r="I974" s="1"/>
    </row>
    <row r="975" spans="3:9" ht="15.75" customHeight="1" x14ac:dyDescent="0.25">
      <c r="C975" s="51"/>
      <c r="D975" s="1"/>
      <c r="E975" s="1"/>
      <c r="F975" s="1"/>
      <c r="G975" s="1"/>
      <c r="H975" s="1"/>
      <c r="I975" s="1"/>
    </row>
    <row r="976" spans="3:9" ht="15.75" customHeight="1" x14ac:dyDescent="0.25">
      <c r="C976" s="51"/>
      <c r="D976" s="1"/>
      <c r="E976" s="1"/>
      <c r="F976" s="1"/>
      <c r="G976" s="1"/>
      <c r="H976" s="1"/>
      <c r="I976" s="1"/>
    </row>
    <row r="977" spans="3:9" ht="15.75" customHeight="1" x14ac:dyDescent="0.25">
      <c r="C977" s="51"/>
      <c r="D977" s="1"/>
      <c r="E977" s="1"/>
      <c r="F977" s="1"/>
      <c r="G977" s="1"/>
      <c r="H977" s="1"/>
      <c r="I977" s="1"/>
    </row>
    <row r="978" spans="3:9" ht="15.75" customHeight="1" x14ac:dyDescent="0.25">
      <c r="C978" s="51"/>
      <c r="D978" s="1"/>
      <c r="E978" s="1"/>
      <c r="F978" s="1"/>
      <c r="G978" s="1"/>
      <c r="H978" s="1"/>
      <c r="I978" s="1"/>
    </row>
    <row r="979" spans="3:9" ht="15.75" customHeight="1" x14ac:dyDescent="0.25">
      <c r="C979" s="51"/>
      <c r="D979" s="1"/>
      <c r="E979" s="1"/>
      <c r="F979" s="1"/>
      <c r="G979" s="1"/>
      <c r="H979" s="1"/>
      <c r="I979" s="1"/>
    </row>
    <row r="980" spans="3:9" ht="15.75" customHeight="1" x14ac:dyDescent="0.25">
      <c r="C980" s="51"/>
      <c r="D980" s="1"/>
      <c r="E980" s="1"/>
      <c r="F980" s="1"/>
      <c r="G980" s="1"/>
      <c r="H980" s="1"/>
      <c r="I980" s="1"/>
    </row>
    <row r="981" spans="3:9" ht="15.75" customHeight="1" x14ac:dyDescent="0.25">
      <c r="C981" s="51"/>
      <c r="D981" s="1"/>
      <c r="E981" s="1"/>
      <c r="F981" s="1"/>
      <c r="G981" s="1"/>
      <c r="H981" s="1"/>
      <c r="I981" s="1"/>
    </row>
    <row r="982" spans="3:9" ht="15.75" customHeight="1" x14ac:dyDescent="0.25">
      <c r="C982" s="51"/>
      <c r="D982" s="1"/>
      <c r="E982" s="1"/>
      <c r="F982" s="1"/>
      <c r="G982" s="1"/>
      <c r="H982" s="1"/>
      <c r="I982" s="1"/>
    </row>
    <row r="983" spans="3:9" ht="15.75" customHeight="1" x14ac:dyDescent="0.25">
      <c r="C983" s="51"/>
      <c r="D983" s="1"/>
      <c r="E983" s="1"/>
      <c r="F983" s="1"/>
      <c r="G983" s="1"/>
      <c r="H983" s="1"/>
      <c r="I983" s="1"/>
    </row>
    <row r="984" spans="3:9" ht="15.75" customHeight="1" x14ac:dyDescent="0.25">
      <c r="C984" s="51"/>
      <c r="D984" s="1"/>
      <c r="E984" s="1"/>
      <c r="F984" s="1"/>
      <c r="G984" s="1"/>
      <c r="H984" s="1"/>
      <c r="I984" s="1"/>
    </row>
    <row r="985" spans="3:9" ht="15.75" customHeight="1" x14ac:dyDescent="0.25">
      <c r="C985" s="51"/>
      <c r="D985" s="1"/>
      <c r="E985" s="1"/>
      <c r="F985" s="1"/>
      <c r="G985" s="1"/>
      <c r="H985" s="1"/>
      <c r="I985" s="1"/>
    </row>
    <row r="986" spans="3:9" ht="15.75" customHeight="1" x14ac:dyDescent="0.25">
      <c r="C986" s="51"/>
      <c r="D986" s="1"/>
      <c r="E986" s="1"/>
      <c r="F986" s="1"/>
      <c r="G986" s="1"/>
      <c r="H986" s="1"/>
      <c r="I986" s="1"/>
    </row>
    <row r="987" spans="3:9" ht="15.75" customHeight="1" x14ac:dyDescent="0.25">
      <c r="C987" s="51"/>
      <c r="D987" s="1"/>
      <c r="E987" s="1"/>
      <c r="F987" s="1"/>
      <c r="G987" s="1"/>
      <c r="H987" s="1"/>
      <c r="I987" s="1"/>
    </row>
    <row r="988" spans="3:9" ht="15.75" customHeight="1" x14ac:dyDescent="0.25">
      <c r="C988" s="51"/>
      <c r="D988" s="1"/>
      <c r="E988" s="1"/>
      <c r="F988" s="1"/>
      <c r="G988" s="1"/>
      <c r="H988" s="1"/>
      <c r="I988" s="1"/>
    </row>
    <row r="989" spans="3:9" ht="15.75" customHeight="1" x14ac:dyDescent="0.25">
      <c r="C989" s="51"/>
      <c r="D989" s="1"/>
      <c r="E989" s="1"/>
      <c r="F989" s="1"/>
      <c r="G989" s="1"/>
      <c r="H989" s="1"/>
      <c r="I989" s="1"/>
    </row>
    <row r="990" spans="3:9" ht="15.75" customHeight="1" x14ac:dyDescent="0.25">
      <c r="C990" s="51"/>
      <c r="D990" s="1"/>
      <c r="E990" s="1"/>
      <c r="F990" s="1"/>
      <c r="G990" s="1"/>
      <c r="H990" s="1"/>
      <c r="I990" s="1"/>
    </row>
    <row r="991" spans="3:9" ht="15.75" customHeight="1" x14ac:dyDescent="0.25">
      <c r="C991" s="51"/>
      <c r="D991" s="1"/>
      <c r="E991" s="1"/>
      <c r="F991" s="1"/>
      <c r="G991" s="1"/>
      <c r="H991" s="1"/>
      <c r="I991" s="1"/>
    </row>
    <row r="992" spans="3:9" ht="15.75" customHeight="1" x14ac:dyDescent="0.25">
      <c r="C992" s="51"/>
      <c r="D992" s="1"/>
      <c r="E992" s="1"/>
      <c r="F992" s="1"/>
      <c r="G992" s="1"/>
      <c r="H992" s="1"/>
      <c r="I992" s="1"/>
    </row>
    <row r="993" spans="3:9" ht="15.75" customHeight="1" x14ac:dyDescent="0.25">
      <c r="C993" s="51"/>
      <c r="D993" s="1"/>
      <c r="E993" s="1"/>
      <c r="F993" s="1"/>
      <c r="G993" s="1"/>
      <c r="H993" s="1"/>
      <c r="I993" s="1"/>
    </row>
    <row r="994" spans="3:9" ht="15.75" customHeight="1" x14ac:dyDescent="0.25">
      <c r="C994" s="51"/>
      <c r="D994" s="1"/>
      <c r="E994" s="1"/>
      <c r="F994" s="1"/>
      <c r="G994" s="1"/>
      <c r="H994" s="1"/>
      <c r="I994" s="1"/>
    </row>
    <row r="995" spans="3:9" ht="15.75" customHeight="1" x14ac:dyDescent="0.25">
      <c r="C995" s="51"/>
      <c r="D995" s="1"/>
      <c r="E995" s="1"/>
      <c r="F995" s="1"/>
      <c r="G995" s="1"/>
      <c r="H995" s="1"/>
      <c r="I995" s="1"/>
    </row>
    <row r="996" spans="3:9" ht="15.75" customHeight="1" x14ac:dyDescent="0.25">
      <c r="C996" s="51"/>
      <c r="D996" s="1"/>
      <c r="E996" s="1"/>
      <c r="F996" s="1"/>
      <c r="G996" s="1"/>
      <c r="H996" s="1"/>
      <c r="I996" s="1"/>
    </row>
    <row r="997" spans="3:9" ht="15.75" customHeight="1" x14ac:dyDescent="0.25">
      <c r="C997" s="51"/>
      <c r="D997" s="1"/>
      <c r="E997" s="1"/>
      <c r="F997" s="1"/>
      <c r="G997" s="1"/>
      <c r="H997" s="1"/>
      <c r="I997" s="1"/>
    </row>
    <row r="998" spans="3:9" ht="15.75" customHeight="1" x14ac:dyDescent="0.25">
      <c r="C998" s="51"/>
      <c r="D998" s="1"/>
      <c r="E998" s="1"/>
      <c r="F998" s="1"/>
      <c r="G998" s="1"/>
      <c r="H998" s="1"/>
      <c r="I998" s="1"/>
    </row>
    <row r="999" spans="3:9" ht="15.75" customHeight="1" x14ac:dyDescent="0.25">
      <c r="C999" s="51"/>
      <c r="D999" s="1"/>
      <c r="E999" s="1"/>
      <c r="F999" s="1"/>
      <c r="G999" s="1"/>
      <c r="H999" s="1"/>
      <c r="I999" s="1"/>
    </row>
    <row r="1000" spans="3:9" ht="15.75" customHeight="1" x14ac:dyDescent="0.25">
      <c r="C1000" s="51"/>
      <c r="D1000" s="1"/>
      <c r="E1000" s="1"/>
      <c r="F1000" s="1"/>
      <c r="G1000" s="1"/>
      <c r="H1000" s="1"/>
      <c r="I1000" s="1"/>
    </row>
    <row r="1001" spans="3:9" ht="15.75" customHeight="1" x14ac:dyDescent="0.25">
      <c r="C1001" s="51"/>
      <c r="D1001" s="1"/>
      <c r="E1001" s="1"/>
      <c r="F1001" s="1"/>
      <c r="G1001" s="1"/>
      <c r="H1001" s="1"/>
      <c r="I1001" s="1"/>
    </row>
  </sheetData>
  <sheetProtection sheet="1" objects="1" scenarios="1"/>
  <mergeCells count="2">
    <mergeCell ref="A1:C1"/>
    <mergeCell ref="A2:C2"/>
  </mergeCells>
  <pageMargins left="0.7" right="0.7" top="0.75" bottom="0.75" header="0" footer="0"/>
  <pageSetup orientation="portrait"/>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Consultas</vt:lpstr>
      <vt:lpstr>BD-Artículos</vt:lpstr>
      <vt:lpstr>Propiedades</vt:lpstr>
      <vt:lpstr>Máximos</vt:lpstr>
      <vt:lpstr>Referencias</vt:lpstr>
      <vt:lpstr>Articulos</vt:lpstr>
      <vt:lpstr>BDArt2</vt:lpstr>
      <vt:lpstr>maximos</vt:lpstr>
      <vt:lpstr>PROPIEDADES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Inti Acedo Vásquez</dc:creator>
  <cp:lastModifiedBy>Inti</cp:lastModifiedBy>
  <dcterms:created xsi:type="dcterms:W3CDTF">2018-01-22T20:13:30Z</dcterms:created>
  <dcterms:modified xsi:type="dcterms:W3CDTF">2020-01-31T03:07:51Z</dcterms:modified>
</cp:coreProperties>
</file>