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Proyecto Café COVID FIDA\"/>
    </mc:Choice>
  </mc:AlternateContent>
  <xr:revisionPtr revIDLastSave="0" documentId="13_ncr:1_{0D2757CD-E1BA-4BE7-BC7F-77FCE4C57B5B}" xr6:coauthVersionLast="47" xr6:coauthVersionMax="47" xr10:uidLastSave="{00000000-0000-0000-0000-000000000000}"/>
  <bookViews>
    <workbookView xWindow="-108" yWindow="-108" windowWidth="23256" windowHeight="12576" xr2:uid="{CD5387ED-0ABF-4A62-8719-3AC0A0239416}"/>
  </bookViews>
  <sheets>
    <sheet name="Producción" sheetId="1" r:id="rId1"/>
    <sheet name="Hoja8" sheetId="10" r:id="rId2"/>
    <sheet name="Hoja6" sheetId="8" r:id="rId3"/>
    <sheet name="Hoja2" sheetId="4" r:id="rId4"/>
    <sheet name="Hoja1" sheetId="3" r:id="rId5"/>
    <sheet name="Hoja4" sheetId="6" r:id="rId6"/>
    <sheet name="Hoja3" sheetId="5" r:id="rId7"/>
    <sheet name="Hoja5" sheetId="7" r:id="rId8"/>
    <sheet name="Hoja7" sheetId="9" r:id="rId9"/>
    <sheet name="Población" sheetId="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30" i="1"/>
  <c r="G14" i="1"/>
  <c r="J56" i="1"/>
  <c r="J55" i="1"/>
  <c r="J54" i="1"/>
  <c r="J53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D9" i="4"/>
  <c r="D7" i="4"/>
  <c r="C7" i="4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12" i="1"/>
  <c r="O4" i="1"/>
  <c r="E5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O22" i="1" s="1"/>
  <c r="M21" i="1"/>
  <c r="O21" i="1" s="1"/>
  <c r="M20" i="1"/>
  <c r="O20" i="1" s="1"/>
  <c r="M19" i="1"/>
  <c r="O19" i="1" s="1"/>
  <c r="M18" i="1"/>
  <c r="O18" i="1" s="1"/>
  <c r="M17" i="1"/>
  <c r="O17" i="1" s="1"/>
  <c r="M16" i="1"/>
  <c r="O16" i="1" s="1"/>
  <c r="M15" i="1"/>
  <c r="O15" i="1" s="1"/>
  <c r="M14" i="1"/>
  <c r="O14" i="1" s="1"/>
  <c r="M13" i="1"/>
  <c r="O13" i="1" s="1"/>
  <c r="M12" i="1"/>
  <c r="M11" i="1"/>
  <c r="O11" i="1" s="1"/>
  <c r="M10" i="1"/>
  <c r="O10" i="1" s="1"/>
  <c r="M9" i="1"/>
  <c r="O9" i="1" s="1"/>
  <c r="M8" i="1"/>
  <c r="O8" i="1" s="1"/>
  <c r="M7" i="1"/>
  <c r="O7" i="1" s="1"/>
  <c r="M6" i="1"/>
  <c r="O6" i="1" s="1"/>
  <c r="M5" i="1"/>
  <c r="O5" i="1" s="1"/>
  <c r="M4" i="1"/>
  <c r="E16" i="1" l="1"/>
  <c r="E18" i="1" s="1"/>
</calcChain>
</file>

<file path=xl/sharedStrings.xml><?xml version="1.0" encoding="utf-8"?>
<sst xmlns="http://schemas.openxmlformats.org/spreadsheetml/2006/main" count="159" uniqueCount="49">
  <si>
    <t>Tarrazú</t>
  </si>
  <si>
    <t>Dota</t>
  </si>
  <si>
    <t>León Cortés</t>
  </si>
  <si>
    <r>
      <t xml:space="preserve">Fuente: </t>
    </r>
    <r>
      <rPr>
        <sz val="11"/>
        <color theme="1"/>
        <rFont val="Calibri"/>
        <family val="2"/>
        <scheme val="minor"/>
      </rPr>
      <t xml:space="preserve">ICAFE. Distribución de la producción de café por provincias y cantones. Cosechas 1974-1975 a 1992-1993. San José, Costa Rica: Departamento de Estudios Agrícolas y Económicos. 1995. Documento de Archivo con datos de producción 1994-2000. http://www.icafe.cr/sector-cafetalero/informacion-de-mercado/reportes-de-mercado/estadisticas-del-sector-cafe-regiones-cafetaleras/  </t>
    </r>
  </si>
  <si>
    <t>Producción de café fruta en los cantones de Tarrazú, Dota y León Cortés, 1974-2019. Datos en Fanegas (2 DHL).</t>
  </si>
  <si>
    <t xml:space="preserve">Población en los cantones de Tarrazú, Dota y León Cortés, 1974-2019. </t>
  </si>
  <si>
    <r>
      <t>Fuente:</t>
    </r>
    <r>
      <rPr>
        <sz val="11"/>
        <color theme="1"/>
        <rFont val="Calibri"/>
        <family val="2"/>
        <scheme val="minor"/>
      </rPr>
      <t xml:space="preserve"> DGEC. Anuario Estadístico de Costa Rica 1973. San José, Costa Rica: DGEC. 1974. pp. 15-16.// DGEC. Anuario Estadístico de Costa Rica 1974. San José, Costa Rica: DGEC. 1975. pp. 14-15. // DGEC. Anuario Estadístico de Costa Rica 1975. San José, Costa Rica: DGEC. 1976. pp. 14-15. // DGEC. Anuario Estadístico de Costa Rica 1976. San José, Costa Rica: DGEC. 1977. pp. 64-65. // DGEC. Anuario Estadístico de Costa Rica 1977. San José, Costa Rica: DGEC. 1978. pp. 64-65. //DGEC. Diez años de estadística vital 1978-1987: población, nacimientos, defunciones, contrayentes. San José, Costa Rica: Imprenta Nacional. 1992. pp. 5, 9-10. //DGEC. Anuario Estadístico de Costa Rica 1983-1987. San José, Costa Rica: DGEC. 1997. pp. 3, 5. // DGEC. Anuario Estadístico de Costa Rica 1988-1992. San José, Costa Rica: DGEC. 1998. pp. 40-41. //INEC. Anuario Estadístico de Costa Rica 1993-1998. San José, Costa Rica: INEC. 2000. pp. 27 y 38. //INEC. Anuario Estadístico de Costa Rica 1999-2001. San José, Costa Rica: INEC. 2004. pp. 38-39. //  https://www.inec.cr/poblacion/estimaciones-y-proyecciones-de-poblacion </t>
    </r>
  </si>
  <si>
    <t>Total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</si>
  <si>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</si>
  <si>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</si>
  <si>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</si>
  <si>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</si>
  <si>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</si>
  <si>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</si>
  <si>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</si>
  <si>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</si>
  <si>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</si>
  <si>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</si>
  <si>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</si>
  <si>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</si>
  <si>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</si>
  <si>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</si>
  <si>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</si>
  <si>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</si>
  <si>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</si>
  <si>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</si>
  <si>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</si>
  <si>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</si>
  <si>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</si>
  <si>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</si>
  <si>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Julio</t>
  </si>
  <si>
    <t>Agosto</t>
  </si>
  <si>
    <t>Setiembre</t>
  </si>
  <si>
    <t>Octubre</t>
  </si>
  <si>
    <t>Noviembre</t>
  </si>
  <si>
    <t>Diciembre</t>
  </si>
  <si>
    <t>Enero</t>
  </si>
  <si>
    <t>Febrero</t>
  </si>
  <si>
    <t>Marzo</t>
  </si>
  <si>
    <t>Abril</t>
  </si>
  <si>
    <t>Menos de 100 fanegas</t>
  </si>
  <si>
    <t>De 100 a 300 fanegas</t>
  </si>
  <si>
    <t>De 300 a 500 fanegas</t>
  </si>
  <si>
    <t>De 500 a 800 fanegas</t>
  </si>
  <si>
    <t>De 800 a 1 000 fanegas</t>
  </si>
  <si>
    <t>Más de 1 000 fanegas</t>
  </si>
  <si>
    <t>Área cultivada en café en la Zona de Los Santos según diferentes fuentes (2001-2017)</t>
  </si>
  <si>
    <t>Años</t>
  </si>
  <si>
    <t>Fanegas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</si>
</sst>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Avenir Next LT Pro"/>
      <family val="2"/>
    </font>
    <font>
      <b/>
      <sz val="11"/>
      <color theme="1"/>
      <name val="Avenir Next LT Pro"/>
      <family val="2"/>
    </font>
    <font>
      <sz val="11"/>
      <color theme="1"/>
      <name val="Avenir Next LT Pro"/>
      <family val="2"/>
    </font>
    <font>
      <sz val="8"/>
      <color rgb="FF000000"/>
      <name val="Open Sans"/>
      <family val="2"/>
    </font>
    <font>
      <sz val="12"/>
      <color rgb="FF59595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theme="4" tint="0.79998168889431442"/>
      </patternFill>
    </fill>
    <fill>
      <patternFill patternType="solid">
        <fgColor rgb="FFF9CD1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AD25B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1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0" fillId="6" borderId="0" xfId="0" applyFill="1"/>
    <xf numFmtId="0" fontId="1" fillId="6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4" fillId="7" borderId="0" xfId="0" applyFont="1" applyFill="1" applyAlignment="1">
      <alignment vertical="center"/>
    </xf>
    <xf numFmtId="164" fontId="5" fillId="0" borderId="0" xfId="1" applyNumberFormat="1" applyFont="1" applyBorder="1" applyAlignment="1">
      <alignment horizontal="center" vertical="center"/>
    </xf>
    <xf numFmtId="165" fontId="0" fillId="3" borderId="0" xfId="0" applyNumberFormat="1" applyFill="1"/>
    <xf numFmtId="164" fontId="5" fillId="0" borderId="0" xfId="1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horizontal="center" vertical="center" readingOrder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79172318225323"/>
          <c:y val="9.3027338851266614E-2"/>
          <c:w val="0.86774941722888665"/>
          <c:h val="0.768527043600362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Producción!$N$3:$N$49</c:f>
              <c:strCache>
                <c:ptCount val="47"/>
                <c:pt idx="0">
                  <c:v>Años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</c:strCache>
            </c:strRef>
          </c:cat>
          <c:val>
            <c:numRef>
              <c:f>Producción!$O$3:$O$49</c:f>
              <c:numCache>
                <c:formatCode>General</c:formatCode>
                <c:ptCount val="47"/>
                <c:pt idx="0">
                  <c:v>0</c:v>
                </c:pt>
                <c:pt idx="1">
                  <c:v>64509</c:v>
                </c:pt>
                <c:pt idx="2">
                  <c:v>76714.5</c:v>
                </c:pt>
                <c:pt idx="3">
                  <c:v>65114</c:v>
                </c:pt>
                <c:pt idx="4">
                  <c:v>116247</c:v>
                </c:pt>
                <c:pt idx="5">
                  <c:v>98105</c:v>
                </c:pt>
                <c:pt idx="6">
                  <c:v>102864</c:v>
                </c:pt>
                <c:pt idx="7">
                  <c:v>137869.5</c:v>
                </c:pt>
                <c:pt idx="8">
                  <c:v>124089.5</c:v>
                </c:pt>
                <c:pt idx="9">
                  <c:v>134041.5</c:v>
                </c:pt>
                <c:pt idx="10">
                  <c:v>143144.5</c:v>
                </c:pt>
                <c:pt idx="11">
                  <c:v>198344</c:v>
                </c:pt>
                <c:pt idx="12">
                  <c:v>129548.5</c:v>
                </c:pt>
                <c:pt idx="13">
                  <c:v>157884.5</c:v>
                </c:pt>
                <c:pt idx="14">
                  <c:v>185698.5</c:v>
                </c:pt>
                <c:pt idx="15">
                  <c:v>220132</c:v>
                </c:pt>
                <c:pt idx="16">
                  <c:v>170912</c:v>
                </c:pt>
                <c:pt idx="17">
                  <c:v>219817.5</c:v>
                </c:pt>
                <c:pt idx="18">
                  <c:v>285574.5</c:v>
                </c:pt>
                <c:pt idx="19">
                  <c:v>340688.5</c:v>
                </c:pt>
                <c:pt idx="20">
                  <c:v>283798</c:v>
                </c:pt>
                <c:pt idx="21">
                  <c:v>393320</c:v>
                </c:pt>
                <c:pt idx="22">
                  <c:v>269819</c:v>
                </c:pt>
                <c:pt idx="23">
                  <c:v>380503</c:v>
                </c:pt>
                <c:pt idx="24">
                  <c:v>324441</c:v>
                </c:pt>
                <c:pt idx="25">
                  <c:v>544158</c:v>
                </c:pt>
                <c:pt idx="26">
                  <c:v>356865</c:v>
                </c:pt>
                <c:pt idx="27">
                  <c:v>430316</c:v>
                </c:pt>
                <c:pt idx="28">
                  <c:v>435827</c:v>
                </c:pt>
                <c:pt idx="29">
                  <c:v>503456</c:v>
                </c:pt>
                <c:pt idx="30">
                  <c:v>352083</c:v>
                </c:pt>
                <c:pt idx="31">
                  <c:v>466111</c:v>
                </c:pt>
                <c:pt idx="32">
                  <c:v>360405</c:v>
                </c:pt>
                <c:pt idx="33">
                  <c:v>397360</c:v>
                </c:pt>
                <c:pt idx="34">
                  <c:v>378326</c:v>
                </c:pt>
                <c:pt idx="35">
                  <c:v>345469</c:v>
                </c:pt>
                <c:pt idx="36">
                  <c:v>346563</c:v>
                </c:pt>
                <c:pt idx="37">
                  <c:v>350337</c:v>
                </c:pt>
                <c:pt idx="38">
                  <c:v>386427</c:v>
                </c:pt>
                <c:pt idx="39">
                  <c:v>364858</c:v>
                </c:pt>
                <c:pt idx="40">
                  <c:v>509215</c:v>
                </c:pt>
                <c:pt idx="41">
                  <c:v>374336</c:v>
                </c:pt>
                <c:pt idx="42">
                  <c:v>579666</c:v>
                </c:pt>
                <c:pt idx="43">
                  <c:v>430868</c:v>
                </c:pt>
                <c:pt idx="44">
                  <c:v>515500</c:v>
                </c:pt>
                <c:pt idx="45">
                  <c:v>491808</c:v>
                </c:pt>
                <c:pt idx="46">
                  <c:v>581210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47-4A3D-83FC-DE01D2E570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914424"/>
        <c:axId val="258914744"/>
      </c:lineChart>
      <c:catAx>
        <c:axId val="258914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58914744"/>
        <c:crosses val="autoZero"/>
        <c:auto val="1"/>
        <c:lblAlgn val="ctr"/>
        <c:lblOffset val="100"/>
        <c:noMultiLvlLbl val="0"/>
      </c:catAx>
      <c:valAx>
        <c:axId val="25891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589144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Fanegas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café per cápita en la Zona de Los Santos (1974-2019)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0842572614366264E-2"/>
          <c:y val="9.6513140775435852E-2"/>
          <c:w val="0.91003337661084183"/>
          <c:h val="0.809294125119605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Producción!$Q$4:$Q$49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cat>
          <c:val>
            <c:numRef>
              <c:f>Producción!$R$4:$R$49</c:f>
              <c:numCache>
                <c:formatCode>0.0</c:formatCode>
                <c:ptCount val="46"/>
                <c:pt idx="0">
                  <c:v>3.2729071537290717</c:v>
                </c:pt>
                <c:pt idx="1">
                  <c:v>3.8229182239497681</c:v>
                </c:pt>
                <c:pt idx="2">
                  <c:v>3.2071122494212676</c:v>
                </c:pt>
                <c:pt idx="3">
                  <c:v>5.630212621688381</c:v>
                </c:pt>
                <c:pt idx="4">
                  <c:v>4.6592420212765955</c:v>
                </c:pt>
                <c:pt idx="5">
                  <c:v>4.7843720930232561</c:v>
                </c:pt>
                <c:pt idx="6">
                  <c:v>6.4062775893313511</c:v>
                </c:pt>
                <c:pt idx="7">
                  <c:v>5.5374849390869736</c:v>
                </c:pt>
                <c:pt idx="8">
                  <c:v>5.8393160531474626</c:v>
                </c:pt>
                <c:pt idx="9">
                  <c:v>6.107628962751205</c:v>
                </c:pt>
                <c:pt idx="10">
                  <c:v>8.2826241282832918</c:v>
                </c:pt>
                <c:pt idx="11">
                  <c:v>5.3674386808087506</c:v>
                </c:pt>
                <c:pt idx="12">
                  <c:v>6.3768528615856859</c:v>
                </c:pt>
                <c:pt idx="13">
                  <c:v>7.3158610093369578</c:v>
                </c:pt>
                <c:pt idx="14">
                  <c:v>8.456207744314689</c:v>
                </c:pt>
                <c:pt idx="15">
                  <c:v>6.3988019468363913</c:v>
                </c:pt>
                <c:pt idx="16">
                  <c:v>8.0377906976744189</c:v>
                </c:pt>
                <c:pt idx="17">
                  <c:v>10.175830245153934</c:v>
                </c:pt>
                <c:pt idx="18">
                  <c:v>11.890151118556521</c:v>
                </c:pt>
                <c:pt idx="19">
                  <c:v>9.6948724080210429</c:v>
                </c:pt>
                <c:pt idx="20">
                  <c:v>13.14220796578455</c:v>
                </c:pt>
                <c:pt idx="21">
                  <c:v>8.8384106394129986</c:v>
                </c:pt>
                <c:pt idx="22">
                  <c:v>12.232856453946312</c:v>
                </c:pt>
                <c:pt idx="23">
                  <c:v>10.214753479000063</c:v>
                </c:pt>
                <c:pt idx="24">
                  <c:v>16.796036792394592</c:v>
                </c:pt>
                <c:pt idx="25">
                  <c:v>10.822946046765535</c:v>
                </c:pt>
                <c:pt idx="26">
                  <c:v>13.068391642371234</c:v>
                </c:pt>
                <c:pt idx="27">
                  <c:v>13.044416509532789</c:v>
                </c:pt>
                <c:pt idx="28">
                  <c:v>14.892944830646353</c:v>
                </c:pt>
                <c:pt idx="29">
                  <c:v>10.315032373363021</c:v>
                </c:pt>
                <c:pt idx="30">
                  <c:v>13.522222222222222</c:v>
                </c:pt>
                <c:pt idx="31">
                  <c:v>10.35735839296491</c:v>
                </c:pt>
                <c:pt idx="32">
                  <c:v>11.299229391190606</c:v>
                </c:pt>
                <c:pt idx="33">
                  <c:v>10.651369689461978</c:v>
                </c:pt>
                <c:pt idx="34">
                  <c:v>9.6228238767722356</c:v>
                </c:pt>
                <c:pt idx="35">
                  <c:v>9.5490314936764662</c:v>
                </c:pt>
                <c:pt idx="36">
                  <c:v>9.5540374703427968</c:v>
                </c:pt>
                <c:pt idx="37">
                  <c:v>10.439458612491896</c:v>
                </c:pt>
                <c:pt idx="38">
                  <c:v>9.7605200502929303</c:v>
                </c:pt>
                <c:pt idx="39">
                  <c:v>13.482353252667531</c:v>
                </c:pt>
                <c:pt idx="40">
                  <c:v>9.8122149410222796</c:v>
                </c:pt>
                <c:pt idx="41">
                  <c:v>15.058606536083545</c:v>
                </c:pt>
                <c:pt idx="42">
                  <c:v>11.087128814780506</c:v>
                </c:pt>
                <c:pt idx="43">
                  <c:v>13.140788702235591</c:v>
                </c:pt>
                <c:pt idx="44">
                  <c:v>12.418453147488826</c:v>
                </c:pt>
                <c:pt idx="45">
                  <c:v>14.552442474774031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A4-4169-9927-7201A515E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288952"/>
        <c:axId val="539290232"/>
      </c:barChart>
      <c:catAx>
        <c:axId val="539288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90232"/>
        <c:crosses val="autoZero"/>
        <c:auto val="1"/>
        <c:lblAlgn val="ctr"/>
        <c:lblOffset val="100"/>
        <c:noMultiLvlLbl val="0"/>
      </c:catAx>
      <c:valAx>
        <c:axId val="53929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889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Productores de café en Los Santos según cantidad de café entregado (1974-2019)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Hoja6!$A$4</c:f>
              <c:strCache>
                <c:ptCount val="1"/>
                <c:pt idx="0">
                  <c:v>Menos de 100 fanegas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Hoja6!$B$4:$W$4</c:f>
              <c:numCache>
                <c:formatCode>#,##0</c:formatCode>
                <c:ptCount val="22"/>
                <c:pt idx="0">
                  <c:v>335351.3395</c:v>
                </c:pt>
                <c:pt idx="1">
                  <c:v>284462.38449999999</c:v>
                </c:pt>
                <c:pt idx="2">
                  <c:v>304135.25160000002</c:v>
                </c:pt>
                <c:pt idx="3">
                  <c:v>298054.57299999997</c:v>
                </c:pt>
                <c:pt idx="4">
                  <c:v>285741.54849999998</c:v>
                </c:pt>
                <c:pt idx="5">
                  <c:v>283825.32250000001</c:v>
                </c:pt>
                <c:pt idx="6">
                  <c:v>282185.15749999997</c:v>
                </c:pt>
                <c:pt idx="7">
                  <c:v>284416.33250000002</c:v>
                </c:pt>
                <c:pt idx="8">
                  <c:v>286695.84250000003</c:v>
                </c:pt>
                <c:pt idx="9">
                  <c:v>299446.98050000001</c:v>
                </c:pt>
                <c:pt idx="10">
                  <c:v>267796.3725</c:v>
                </c:pt>
                <c:pt idx="11">
                  <c:v>266436.02500000002</c:v>
                </c:pt>
                <c:pt idx="12">
                  <c:v>274697.11369999999</c:v>
                </c:pt>
                <c:pt idx="13">
                  <c:v>287857.125</c:v>
                </c:pt>
                <c:pt idx="14">
                  <c:v>285788.174</c:v>
                </c:pt>
                <c:pt idx="15">
                  <c:v>284021.52250000002</c:v>
                </c:pt>
                <c:pt idx="16">
                  <c:v>269419.92200000002</c:v>
                </c:pt>
                <c:pt idx="17">
                  <c:v>295771.69799999997</c:v>
                </c:pt>
                <c:pt idx="18">
                  <c:v>271376.00400000002</c:v>
                </c:pt>
                <c:pt idx="19">
                  <c:v>279055.44949999999</c:v>
                </c:pt>
                <c:pt idx="20">
                  <c:v>256999.592</c:v>
                </c:pt>
                <c:pt idx="21">
                  <c:v>225625.73149999999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D-4BAB-BB4B-6AFB4C07D83E}"/>
            </c:ext>
          </c:extLst>
        </c:ser>
        <c:ser>
          <c:idx val="1"/>
          <c:order val="1"/>
          <c:tx>
            <c:strRef>
              <c:f>Hoja6!$A$5</c:f>
              <c:strCache>
                <c:ptCount val="1"/>
                <c:pt idx="0">
                  <c:v>De 100 a 300 fanegas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B0F0"/>
              </a:solidFill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Hoja6!$B$5:$W$5</c:f>
              <c:numCache>
                <c:formatCode>#,##0</c:formatCode>
                <c:ptCount val="22"/>
                <c:pt idx="0">
                  <c:v>327888.609</c:v>
                </c:pt>
                <c:pt idx="1">
                  <c:v>195494.83799999999</c:v>
                </c:pt>
                <c:pt idx="2">
                  <c:v>252661.64749999999</c:v>
                </c:pt>
                <c:pt idx="3">
                  <c:v>223870.14300000001</c:v>
                </c:pt>
                <c:pt idx="4">
                  <c:v>246425.54550000001</c:v>
                </c:pt>
                <c:pt idx="5">
                  <c:v>199825.3475</c:v>
                </c:pt>
                <c:pt idx="6">
                  <c:v>256676.495</c:v>
                </c:pt>
                <c:pt idx="7">
                  <c:v>204042.73749999999</c:v>
                </c:pt>
                <c:pt idx="8">
                  <c:v>233720.435</c:v>
                </c:pt>
                <c:pt idx="9">
                  <c:v>241405.32550000001</c:v>
                </c:pt>
                <c:pt idx="10">
                  <c:v>198059.23250000001</c:v>
                </c:pt>
                <c:pt idx="11">
                  <c:v>209691.3475</c:v>
                </c:pt>
                <c:pt idx="12">
                  <c:v>221963.81200000001</c:v>
                </c:pt>
                <c:pt idx="13">
                  <c:v>214247.25049999999</c:v>
                </c:pt>
                <c:pt idx="14">
                  <c:v>213444.106</c:v>
                </c:pt>
                <c:pt idx="15">
                  <c:v>244135.33</c:v>
                </c:pt>
                <c:pt idx="16">
                  <c:v>185390.7775</c:v>
                </c:pt>
                <c:pt idx="17">
                  <c:v>275094.52399999998</c:v>
                </c:pt>
                <c:pt idx="18">
                  <c:v>209121.61600000001</c:v>
                </c:pt>
                <c:pt idx="19">
                  <c:v>252259.5625</c:v>
                </c:pt>
                <c:pt idx="20">
                  <c:v>208678.97700000001</c:v>
                </c:pt>
                <c:pt idx="21">
                  <c:v>252306.861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D-4BAB-BB4B-6AFB4C07D83E}"/>
            </c:ext>
          </c:extLst>
        </c:ser>
        <c:ser>
          <c:idx val="2"/>
          <c:order val="2"/>
          <c:tx>
            <c:strRef>
              <c:f>Hoja6!$A$6</c:f>
              <c:strCache>
                <c:ptCount val="1"/>
                <c:pt idx="0">
                  <c:v>De 300 a 500 fanegas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Hoja6!$B$6:$W$6</c:f>
              <c:numCache>
                <c:formatCode>#,##0</c:formatCode>
                <c:ptCount val="22"/>
                <c:pt idx="0">
                  <c:v>108257.9715</c:v>
                </c:pt>
                <c:pt idx="1">
                  <c:v>58092.127500000002</c:v>
                </c:pt>
                <c:pt idx="2">
                  <c:v>92552.952499999999</c:v>
                </c:pt>
                <c:pt idx="3">
                  <c:v>88570.090500000006</c:v>
                </c:pt>
                <c:pt idx="4">
                  <c:v>107138.428</c:v>
                </c:pt>
                <c:pt idx="5">
                  <c:v>65093.425000000003</c:v>
                </c:pt>
                <c:pt idx="6">
                  <c:v>102450.895</c:v>
                </c:pt>
                <c:pt idx="7">
                  <c:v>59504.167500000003</c:v>
                </c:pt>
                <c:pt idx="8">
                  <c:v>86095.07</c:v>
                </c:pt>
                <c:pt idx="9">
                  <c:v>83597.676999999996</c:v>
                </c:pt>
                <c:pt idx="10">
                  <c:v>68236.052500000005</c:v>
                </c:pt>
                <c:pt idx="11">
                  <c:v>65721.354999999996</c:v>
                </c:pt>
                <c:pt idx="12">
                  <c:v>68972.966</c:v>
                </c:pt>
                <c:pt idx="13">
                  <c:v>85183.512000000002</c:v>
                </c:pt>
                <c:pt idx="14">
                  <c:v>70434.167499999996</c:v>
                </c:pt>
                <c:pt idx="15">
                  <c:v>93587.6</c:v>
                </c:pt>
                <c:pt idx="16">
                  <c:v>63499.090499999998</c:v>
                </c:pt>
                <c:pt idx="17">
                  <c:v>116509.2445</c:v>
                </c:pt>
                <c:pt idx="18">
                  <c:v>81243.864000000001</c:v>
                </c:pt>
                <c:pt idx="19">
                  <c:v>114780.9425</c:v>
                </c:pt>
                <c:pt idx="20">
                  <c:v>98398.607999999993</c:v>
                </c:pt>
                <c:pt idx="21">
                  <c:v>128122.295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ED-4BAB-BB4B-6AFB4C07D83E}"/>
            </c:ext>
          </c:extLst>
        </c:ser>
        <c:ser>
          <c:idx val="3"/>
          <c:order val="3"/>
          <c:tx>
            <c:strRef>
              <c:f>Hoja6!$A$7</c:f>
              <c:strCache>
                <c:ptCount val="1"/>
                <c:pt idx="0">
                  <c:v>De 500 a 800 fanegas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Hoja6!$B$7:$W$7</c:f>
              <c:numCache>
                <c:formatCode>#,##0</c:formatCode>
                <c:ptCount val="22"/>
                <c:pt idx="0">
                  <c:v>73300.324500000002</c:v>
                </c:pt>
                <c:pt idx="1">
                  <c:v>23647.089</c:v>
                </c:pt>
                <c:pt idx="2">
                  <c:v>40524.218500000003</c:v>
                </c:pt>
                <c:pt idx="3">
                  <c:v>46173.645499999999</c:v>
                </c:pt>
                <c:pt idx="4">
                  <c:v>72346.354500000001</c:v>
                </c:pt>
                <c:pt idx="5">
                  <c:v>33853.824999999997</c:v>
                </c:pt>
                <c:pt idx="6">
                  <c:v>51542.672500000001</c:v>
                </c:pt>
                <c:pt idx="7">
                  <c:v>30028.125</c:v>
                </c:pt>
                <c:pt idx="8">
                  <c:v>48049.2425</c:v>
                </c:pt>
                <c:pt idx="9">
                  <c:v>35686.699999999997</c:v>
                </c:pt>
                <c:pt idx="10">
                  <c:v>34439.35</c:v>
                </c:pt>
                <c:pt idx="11">
                  <c:v>34130.487500000003</c:v>
                </c:pt>
                <c:pt idx="12">
                  <c:v>35213.659500000002</c:v>
                </c:pt>
                <c:pt idx="13">
                  <c:v>47365.787499999999</c:v>
                </c:pt>
                <c:pt idx="14">
                  <c:v>41779</c:v>
                </c:pt>
                <c:pt idx="15">
                  <c:v>76418.925000000003</c:v>
                </c:pt>
                <c:pt idx="16">
                  <c:v>44589.837500000001</c:v>
                </c:pt>
                <c:pt idx="17">
                  <c:v>91871.325500000006</c:v>
                </c:pt>
                <c:pt idx="18">
                  <c:v>57466.196000000004</c:v>
                </c:pt>
                <c:pt idx="19">
                  <c:v>64241.823499999999</c:v>
                </c:pt>
                <c:pt idx="20">
                  <c:v>77287.476999999999</c:v>
                </c:pt>
                <c:pt idx="21">
                  <c:v>113510.3285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ED-4BAB-BB4B-6AFB4C07D83E}"/>
            </c:ext>
          </c:extLst>
        </c:ser>
        <c:ser>
          <c:idx val="4"/>
          <c:order val="4"/>
          <c:tx>
            <c:strRef>
              <c:f>Hoja6!$A$8</c:f>
              <c:strCache>
                <c:ptCount val="1"/>
                <c:pt idx="0">
                  <c:v>De 800 a 1 000 fanegas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Hoja6!$B$8:$W$8</c:f>
              <c:numCache>
                <c:formatCode>#,##0</c:formatCode>
                <c:ptCount val="22"/>
                <c:pt idx="0">
                  <c:v>13885.460999999999</c:v>
                </c:pt>
                <c:pt idx="1">
                  <c:v>3445.6695</c:v>
                </c:pt>
                <c:pt idx="2">
                  <c:v>9876.2540000000008</c:v>
                </c:pt>
                <c:pt idx="3">
                  <c:v>18951.637500000001</c:v>
                </c:pt>
                <c:pt idx="4">
                  <c:v>19706.216</c:v>
                </c:pt>
                <c:pt idx="5">
                  <c:v>6307.95</c:v>
                </c:pt>
                <c:pt idx="6">
                  <c:v>18138.787499999999</c:v>
                </c:pt>
                <c:pt idx="7">
                  <c:v>7126.4750000000004</c:v>
                </c:pt>
                <c:pt idx="8">
                  <c:v>15997.0625</c:v>
                </c:pt>
                <c:pt idx="9">
                  <c:v>13327.725</c:v>
                </c:pt>
                <c:pt idx="10">
                  <c:v>15973.1875</c:v>
                </c:pt>
                <c:pt idx="11">
                  <c:v>12393.105</c:v>
                </c:pt>
                <c:pt idx="12">
                  <c:v>11360.8045</c:v>
                </c:pt>
                <c:pt idx="13">
                  <c:v>7929.6125000000002</c:v>
                </c:pt>
                <c:pt idx="14">
                  <c:v>6308.9750000000004</c:v>
                </c:pt>
                <c:pt idx="15">
                  <c:v>23968.61</c:v>
                </c:pt>
                <c:pt idx="16">
                  <c:v>8769.4869999999992</c:v>
                </c:pt>
                <c:pt idx="17">
                  <c:v>42097.106</c:v>
                </c:pt>
                <c:pt idx="18">
                  <c:v>19912.776999999998</c:v>
                </c:pt>
                <c:pt idx="19">
                  <c:v>28804.7765</c:v>
                </c:pt>
                <c:pt idx="20">
                  <c:v>30528.138500000001</c:v>
                </c:pt>
                <c:pt idx="21">
                  <c:v>33356.325499999999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ED-4BAB-BB4B-6AFB4C07D83E}"/>
            </c:ext>
          </c:extLst>
        </c:ser>
        <c:ser>
          <c:idx val="5"/>
          <c:order val="5"/>
          <c:tx>
            <c:strRef>
              <c:f>Hoja6!$A$9</c:f>
              <c:strCache>
                <c:ptCount val="1"/>
                <c:pt idx="0">
                  <c:v>Más de 1 000 fanegas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Hoja6!$B$3:$W$3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Hoja6!$B$9:$W$9</c:f>
              <c:numCache>
                <c:formatCode>#,##0</c:formatCode>
                <c:ptCount val="22"/>
                <c:pt idx="0">
                  <c:v>107073.25199999999</c:v>
                </c:pt>
                <c:pt idx="1">
                  <c:v>79176.241500000004</c:v>
                </c:pt>
                <c:pt idx="2">
                  <c:v>84209.758499999996</c:v>
                </c:pt>
                <c:pt idx="3">
                  <c:v>65023.120999999999</c:v>
                </c:pt>
                <c:pt idx="4">
                  <c:v>81877.815000000002</c:v>
                </c:pt>
                <c:pt idx="5">
                  <c:v>51087.577499999999</c:v>
                </c:pt>
                <c:pt idx="6">
                  <c:v>53498.167500000003</c:v>
                </c:pt>
                <c:pt idx="7">
                  <c:v>53557.162499999999</c:v>
                </c:pt>
                <c:pt idx="8">
                  <c:v>57457.35</c:v>
                </c:pt>
                <c:pt idx="9">
                  <c:v>55721.5795</c:v>
                </c:pt>
                <c:pt idx="10">
                  <c:v>47720.23</c:v>
                </c:pt>
                <c:pt idx="11">
                  <c:v>36430.44</c:v>
                </c:pt>
                <c:pt idx="12">
                  <c:v>52383.572999999997</c:v>
                </c:pt>
                <c:pt idx="13">
                  <c:v>61060.4375</c:v>
                </c:pt>
                <c:pt idx="14">
                  <c:v>60881.74</c:v>
                </c:pt>
                <c:pt idx="15">
                  <c:v>60117.724999999999</c:v>
                </c:pt>
                <c:pt idx="16">
                  <c:v>42378.8505</c:v>
                </c:pt>
                <c:pt idx="17">
                  <c:v>68688.749500000005</c:v>
                </c:pt>
                <c:pt idx="18">
                  <c:v>35032.080499999996</c:v>
                </c:pt>
                <c:pt idx="19">
                  <c:v>70807.823000000004</c:v>
                </c:pt>
                <c:pt idx="20">
                  <c:v>60714.97</c:v>
                </c:pt>
                <c:pt idx="21">
                  <c:v>113689.30349999999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8ED-4BAB-BB4B-6AFB4C07D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7674424"/>
        <c:axId val="421286320"/>
      </c:barChart>
      <c:catAx>
        <c:axId val="477674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21286320"/>
        <c:crosses val="autoZero"/>
        <c:auto val="1"/>
        <c:lblAlgn val="ctr"/>
        <c:lblOffset val="100"/>
        <c:noMultiLvlLbl val="0"/>
      </c:catAx>
      <c:valAx>
        <c:axId val="42128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76744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latin typeface="Arial" panose="020B0604020202020204" pitchFamily="34" charset="0"/>
                <a:cs typeface="Arial" panose="020B0604020202020204" pitchFamily="34" charset="0"/>
              </a:rPr>
              <a:t>Afluencia mensual de la cosecha de café en la Zona de Los Santos (ICAFE) (1998-2019)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Hoja1!$B$3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Hoja1!$C$3:$X$3</c:f>
              <c:numCache>
                <c:formatCode>#,##0</c:formatCode>
                <c:ptCount val="22"/>
                <c:pt idx="0">
                  <c:v>1575.0585000000001</c:v>
                </c:pt>
                <c:pt idx="1">
                  <c:v>44.44</c:v>
                </c:pt>
                <c:pt idx="2">
                  <c:v>4.4999999999999997E-3</c:v>
                </c:pt>
                <c:pt idx="3">
                  <c:v>829.22749999999996</c:v>
                </c:pt>
                <c:pt idx="4">
                  <c:v>1287.2025000000001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3.343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6-44FD-897B-EC96168B7F9C}"/>
            </c:ext>
          </c:extLst>
        </c:ser>
        <c:ser>
          <c:idx val="1"/>
          <c:order val="1"/>
          <c:tx>
            <c:strRef>
              <c:f>Hoja1!$B$4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Hoja1!$C$4:$X$4</c:f>
              <c:numCache>
                <c:formatCode>#,##0</c:formatCode>
                <c:ptCount val="22"/>
                <c:pt idx="0">
                  <c:v>2635.529</c:v>
                </c:pt>
                <c:pt idx="1">
                  <c:v>457.17200000000003</c:v>
                </c:pt>
                <c:pt idx="2">
                  <c:v>6.4219999999999997</c:v>
                </c:pt>
                <c:pt idx="3">
                  <c:v>781.50300000000004</c:v>
                </c:pt>
                <c:pt idx="4">
                  <c:v>2057.4524999999999</c:v>
                </c:pt>
                <c:pt idx="5">
                  <c:v>0</c:v>
                </c:pt>
                <c:pt idx="6">
                  <c:v>0</c:v>
                </c:pt>
                <c:pt idx="7">
                  <c:v>306.75099999999998</c:v>
                </c:pt>
                <c:pt idx="8">
                  <c:v>383.43349999999998</c:v>
                </c:pt>
                <c:pt idx="9">
                  <c:v>294.42399999999998</c:v>
                </c:pt>
                <c:pt idx="10">
                  <c:v>0</c:v>
                </c:pt>
                <c:pt idx="11">
                  <c:v>30.542999999999999</c:v>
                </c:pt>
                <c:pt idx="12">
                  <c:v>0</c:v>
                </c:pt>
                <c:pt idx="13">
                  <c:v>0</c:v>
                </c:pt>
                <c:pt idx="14">
                  <c:v>33.887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4.3505000000000003</c:v>
                </c:pt>
                <c:pt idx="20">
                  <c:v>8.5129999999999999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66-44FD-897B-EC96168B7F9C}"/>
            </c:ext>
          </c:extLst>
        </c:ser>
        <c:ser>
          <c:idx val="2"/>
          <c:order val="2"/>
          <c:tx>
            <c:strRef>
              <c:f>Hoja1!$B$5</c:f>
              <c:strCache>
                <c:ptCount val="1"/>
                <c:pt idx="0">
                  <c:v>Setiembre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Hoja1!$C$5:$X$5</c:f>
              <c:numCache>
                <c:formatCode>#,##0</c:formatCode>
                <c:ptCount val="22"/>
                <c:pt idx="0">
                  <c:v>5894.2939999999999</c:v>
                </c:pt>
                <c:pt idx="1">
                  <c:v>3003.279</c:v>
                </c:pt>
                <c:pt idx="2">
                  <c:v>5401.1279999999997</c:v>
                </c:pt>
                <c:pt idx="3">
                  <c:v>2882.24</c:v>
                </c:pt>
                <c:pt idx="4">
                  <c:v>5447.7025000000003</c:v>
                </c:pt>
                <c:pt idx="5">
                  <c:v>453.30250000000001</c:v>
                </c:pt>
                <c:pt idx="6">
                  <c:v>1500.0775000000001</c:v>
                </c:pt>
                <c:pt idx="7">
                  <c:v>1635.1395</c:v>
                </c:pt>
                <c:pt idx="8">
                  <c:v>2408.415</c:v>
                </c:pt>
                <c:pt idx="9">
                  <c:v>752.56650000000002</c:v>
                </c:pt>
                <c:pt idx="10">
                  <c:v>47.076000000000001</c:v>
                </c:pt>
                <c:pt idx="11">
                  <c:v>546.8125</c:v>
                </c:pt>
                <c:pt idx="12">
                  <c:v>522.74149999999997</c:v>
                </c:pt>
                <c:pt idx="13">
                  <c:v>496.31200000000001</c:v>
                </c:pt>
                <c:pt idx="14">
                  <c:v>139.4385</c:v>
                </c:pt>
                <c:pt idx="15">
                  <c:v>654.86149999999998</c:v>
                </c:pt>
                <c:pt idx="16">
                  <c:v>96.531000000000006</c:v>
                </c:pt>
                <c:pt idx="17">
                  <c:v>202.58949999999999</c:v>
                </c:pt>
                <c:pt idx="18">
                  <c:v>41.975999999999999</c:v>
                </c:pt>
                <c:pt idx="19">
                  <c:v>28.2715</c:v>
                </c:pt>
                <c:pt idx="20">
                  <c:v>323.05099999999999</c:v>
                </c:pt>
                <c:pt idx="21">
                  <c:v>203.5685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6-44FD-897B-EC96168B7F9C}"/>
            </c:ext>
          </c:extLst>
        </c:ser>
        <c:ser>
          <c:idx val="3"/>
          <c:order val="3"/>
          <c:tx>
            <c:strRef>
              <c:f>Hoja1!$B$6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Hoja1!$C$6:$X$6</c:f>
              <c:numCache>
                <c:formatCode>#,##0</c:formatCode>
                <c:ptCount val="22"/>
                <c:pt idx="0">
                  <c:v>28932.596000000001</c:v>
                </c:pt>
                <c:pt idx="1">
                  <c:v>23627.13</c:v>
                </c:pt>
                <c:pt idx="2">
                  <c:v>9732.24</c:v>
                </c:pt>
                <c:pt idx="3">
                  <c:v>28273.218499999999</c:v>
                </c:pt>
                <c:pt idx="4">
                  <c:v>18303.385999999999</c:v>
                </c:pt>
                <c:pt idx="5">
                  <c:v>11715.4825</c:v>
                </c:pt>
                <c:pt idx="6">
                  <c:v>7293.0590000000002</c:v>
                </c:pt>
                <c:pt idx="7">
                  <c:v>18625.440999999999</c:v>
                </c:pt>
                <c:pt idx="8">
                  <c:v>14683.3295</c:v>
                </c:pt>
                <c:pt idx="9">
                  <c:v>7139.3495000000003</c:v>
                </c:pt>
                <c:pt idx="10">
                  <c:v>8386.1654999999992</c:v>
                </c:pt>
                <c:pt idx="11">
                  <c:v>3648.3339999999998</c:v>
                </c:pt>
                <c:pt idx="12">
                  <c:v>9513.8179999999993</c:v>
                </c:pt>
                <c:pt idx="13">
                  <c:v>9778.4689999999991</c:v>
                </c:pt>
                <c:pt idx="14">
                  <c:v>11610.328</c:v>
                </c:pt>
                <c:pt idx="15">
                  <c:v>6648.1435000000001</c:v>
                </c:pt>
                <c:pt idx="16">
                  <c:v>4513.7534999999998</c:v>
                </c:pt>
                <c:pt idx="17">
                  <c:v>14395.585499999999</c:v>
                </c:pt>
                <c:pt idx="18">
                  <c:v>4333.2285000000002</c:v>
                </c:pt>
                <c:pt idx="19">
                  <c:v>8486.6324999999997</c:v>
                </c:pt>
                <c:pt idx="20">
                  <c:v>6899.8135000000002</c:v>
                </c:pt>
                <c:pt idx="21">
                  <c:v>9607.8435000000009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66-44FD-897B-EC96168B7F9C}"/>
            </c:ext>
          </c:extLst>
        </c:ser>
        <c:ser>
          <c:idx val="4"/>
          <c:order val="4"/>
          <c:tx>
            <c:strRef>
              <c:f>Hoja1!$B$7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Hoja1!$C$7:$X$7</c:f>
              <c:numCache>
                <c:formatCode>#,##0</c:formatCode>
                <c:ptCount val="22"/>
                <c:pt idx="0">
                  <c:v>71302.729500000001</c:v>
                </c:pt>
                <c:pt idx="1">
                  <c:v>69392.326000000001</c:v>
                </c:pt>
                <c:pt idx="2">
                  <c:v>62887.181499999999</c:v>
                </c:pt>
                <c:pt idx="3">
                  <c:v>74362.756999999998</c:v>
                </c:pt>
                <c:pt idx="4">
                  <c:v>42162.139499999997</c:v>
                </c:pt>
                <c:pt idx="5">
                  <c:v>79597.383000000002</c:v>
                </c:pt>
                <c:pt idx="6">
                  <c:v>26989.886500000001</c:v>
                </c:pt>
                <c:pt idx="7">
                  <c:v>70293.91</c:v>
                </c:pt>
                <c:pt idx="8">
                  <c:v>55696.841999999997</c:v>
                </c:pt>
                <c:pt idx="9">
                  <c:v>55739.599499999997</c:v>
                </c:pt>
                <c:pt idx="10">
                  <c:v>66593.798999999999</c:v>
                </c:pt>
                <c:pt idx="11">
                  <c:v>40410.3675</c:v>
                </c:pt>
                <c:pt idx="12">
                  <c:v>46535.851000000002</c:v>
                </c:pt>
                <c:pt idx="13">
                  <c:v>38323.186500000003</c:v>
                </c:pt>
                <c:pt idx="14">
                  <c:v>52196.286999999997</c:v>
                </c:pt>
                <c:pt idx="15">
                  <c:v>38018.101999999999</c:v>
                </c:pt>
                <c:pt idx="16">
                  <c:v>33660.15</c:v>
                </c:pt>
                <c:pt idx="17">
                  <c:v>41050.008000000002</c:v>
                </c:pt>
                <c:pt idx="18">
                  <c:v>33226.764999999999</c:v>
                </c:pt>
                <c:pt idx="19">
                  <c:v>56873.281999999999</c:v>
                </c:pt>
                <c:pt idx="20">
                  <c:v>42274.601499999997</c:v>
                </c:pt>
                <c:pt idx="21">
                  <c:v>78158.378500000006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66-44FD-897B-EC96168B7F9C}"/>
            </c:ext>
          </c:extLst>
        </c:ser>
        <c:ser>
          <c:idx val="5"/>
          <c:order val="5"/>
          <c:tx>
            <c:strRef>
              <c:f>Hoja1!$B$8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Hoja1!$C$8:$X$8</c:f>
              <c:numCache>
                <c:formatCode>#,##0</c:formatCode>
                <c:ptCount val="22"/>
                <c:pt idx="0">
                  <c:v>189238.201</c:v>
                </c:pt>
                <c:pt idx="1">
                  <c:v>143460.47500000001</c:v>
                </c:pt>
                <c:pt idx="2">
                  <c:v>167796.3775</c:v>
                </c:pt>
                <c:pt idx="3">
                  <c:v>189087.0435</c:v>
                </c:pt>
                <c:pt idx="4">
                  <c:v>110322.238</c:v>
                </c:pt>
                <c:pt idx="5">
                  <c:v>190559.736</c:v>
                </c:pt>
                <c:pt idx="6">
                  <c:v>149399.78950000001</c:v>
                </c:pt>
                <c:pt idx="7">
                  <c:v>188131.2905</c:v>
                </c:pt>
                <c:pt idx="8">
                  <c:v>160282.364</c:v>
                </c:pt>
                <c:pt idx="9">
                  <c:v>165537.5895</c:v>
                </c:pt>
                <c:pt idx="10">
                  <c:v>183371.9785</c:v>
                </c:pt>
                <c:pt idx="11">
                  <c:v>197993.69099999999</c:v>
                </c:pt>
                <c:pt idx="12">
                  <c:v>180586.33100000001</c:v>
                </c:pt>
                <c:pt idx="13">
                  <c:v>115139.87300000001</c:v>
                </c:pt>
                <c:pt idx="14">
                  <c:v>228841.19450000001</c:v>
                </c:pt>
                <c:pt idx="15">
                  <c:v>122560.4145</c:v>
                </c:pt>
                <c:pt idx="16">
                  <c:v>144931.62100000001</c:v>
                </c:pt>
                <c:pt idx="17">
                  <c:v>128159.5975</c:v>
                </c:pt>
                <c:pt idx="18">
                  <c:v>164436.38200000001</c:v>
                </c:pt>
                <c:pt idx="19">
                  <c:v>206757.34599999999</c:v>
                </c:pt>
                <c:pt idx="20">
                  <c:v>172914.3175</c:v>
                </c:pt>
                <c:pt idx="21">
                  <c:v>254711.666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66-44FD-897B-EC96168B7F9C}"/>
            </c:ext>
          </c:extLst>
        </c:ser>
        <c:ser>
          <c:idx val="6"/>
          <c:order val="6"/>
          <c:tx>
            <c:strRef>
              <c:f>Hoja1!$B$9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Hoja1!$C$9:$X$9</c:f>
              <c:numCache>
                <c:formatCode>#,##0</c:formatCode>
                <c:ptCount val="22"/>
                <c:pt idx="0">
                  <c:v>312345.36199999985</c:v>
                </c:pt>
                <c:pt idx="1">
                  <c:v>252319.44499999995</c:v>
                </c:pt>
                <c:pt idx="2">
                  <c:v>340841.53609999997</c:v>
                </c:pt>
                <c:pt idx="3">
                  <c:v>285273.25800000003</c:v>
                </c:pt>
                <c:pt idx="4">
                  <c:v>306197.90299999993</c:v>
                </c:pt>
                <c:pt idx="5">
                  <c:v>240033.43250000005</c:v>
                </c:pt>
                <c:pt idx="6">
                  <c:v>345713.9329999999</c:v>
                </c:pt>
                <c:pt idx="7">
                  <c:v>227771.96950000001</c:v>
                </c:pt>
                <c:pt idx="8">
                  <c:v>283258.62200000003</c:v>
                </c:pt>
                <c:pt idx="9">
                  <c:v>332914.51299999998</c:v>
                </c:pt>
                <c:pt idx="10">
                  <c:v>247016.83499999996</c:v>
                </c:pt>
                <c:pt idx="11">
                  <c:v>244248.74400000001</c:v>
                </c:pt>
                <c:pt idx="12">
                  <c:v>248952.60919999995</c:v>
                </c:pt>
                <c:pt idx="13">
                  <c:v>283324.66000000003</c:v>
                </c:pt>
                <c:pt idx="14">
                  <c:v>301833.57549999998</c:v>
                </c:pt>
                <c:pt idx="15">
                  <c:v>307976.10700000002</c:v>
                </c:pt>
                <c:pt idx="16">
                  <c:v>252587.73899999983</c:v>
                </c:pt>
                <c:pt idx="17">
                  <c:v>307627.72450000013</c:v>
                </c:pt>
                <c:pt idx="18">
                  <c:v>279760.11049999995</c:v>
                </c:pt>
                <c:pt idx="19">
                  <c:v>373224.22499999992</c:v>
                </c:pt>
                <c:pt idx="20">
                  <c:v>324874.02</c:v>
                </c:pt>
                <c:pt idx="21">
                  <c:v>362326.13000000018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66-44FD-897B-EC96168B7F9C}"/>
            </c:ext>
          </c:extLst>
        </c:ser>
        <c:ser>
          <c:idx val="7"/>
          <c:order val="7"/>
          <c:tx>
            <c:strRef>
              <c:f>Hoja1!$B$10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Hoja1!$C$10:$X$10</c:f>
              <c:numCache>
                <c:formatCode>#,##0</c:formatCode>
                <c:ptCount val="22"/>
                <c:pt idx="0">
                  <c:v>252294.03700000001</c:v>
                </c:pt>
                <c:pt idx="1">
                  <c:v>132488.174</c:v>
                </c:pt>
                <c:pt idx="2">
                  <c:v>166667.65650000001</c:v>
                </c:pt>
                <c:pt idx="3">
                  <c:v>131039.2865</c:v>
                </c:pt>
                <c:pt idx="4">
                  <c:v>250301.27050000001</c:v>
                </c:pt>
                <c:pt idx="5">
                  <c:v>92167.792499999996</c:v>
                </c:pt>
                <c:pt idx="6">
                  <c:v>175103.0405</c:v>
                </c:pt>
                <c:pt idx="7">
                  <c:v>79166.986499999999</c:v>
                </c:pt>
                <c:pt idx="8">
                  <c:v>163757.25750000001</c:v>
                </c:pt>
                <c:pt idx="9">
                  <c:v>148989.03450000001</c:v>
                </c:pt>
                <c:pt idx="10">
                  <c:v>105832.49649999999</c:v>
                </c:pt>
                <c:pt idx="11">
                  <c:v>109114.56200000001</c:v>
                </c:pt>
                <c:pt idx="12">
                  <c:v>148715.448</c:v>
                </c:pt>
                <c:pt idx="13">
                  <c:v>207315.34099999999</c:v>
                </c:pt>
                <c:pt idx="14">
                  <c:v>79229.087</c:v>
                </c:pt>
                <c:pt idx="15">
                  <c:v>228030.90100000001</c:v>
                </c:pt>
                <c:pt idx="16">
                  <c:v>145152.82250000001</c:v>
                </c:pt>
                <c:pt idx="17">
                  <c:v>276980.78950000001</c:v>
                </c:pt>
                <c:pt idx="18">
                  <c:v>156660.57250000001</c:v>
                </c:pt>
                <c:pt idx="19">
                  <c:v>138511.37</c:v>
                </c:pt>
                <c:pt idx="20">
                  <c:v>151526.883</c:v>
                </c:pt>
                <c:pt idx="21">
                  <c:v>134150.10699999999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66-44FD-897B-EC96168B7F9C}"/>
            </c:ext>
          </c:extLst>
        </c:ser>
        <c:ser>
          <c:idx val="8"/>
          <c:order val="8"/>
          <c:tx>
            <c:strRef>
              <c:f>Hoja1!$B$11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Hoja1!$C$11:$X$11</c:f>
              <c:numCache>
                <c:formatCode>#,##0</c:formatCode>
                <c:ptCount val="22"/>
                <c:pt idx="0">
                  <c:v>90836.645499999999</c:v>
                </c:pt>
                <c:pt idx="1">
                  <c:v>16223.9745</c:v>
                </c:pt>
                <c:pt idx="2">
                  <c:v>30627.536499999998</c:v>
                </c:pt>
                <c:pt idx="3">
                  <c:v>28114.676500000001</c:v>
                </c:pt>
                <c:pt idx="4">
                  <c:v>75484.705000000002</c:v>
                </c:pt>
                <c:pt idx="5">
                  <c:v>24158.178</c:v>
                </c:pt>
                <c:pt idx="6">
                  <c:v>58191.222999999998</c:v>
                </c:pt>
                <c:pt idx="7">
                  <c:v>52728.578000000001</c:v>
                </c:pt>
                <c:pt idx="8">
                  <c:v>47164.349499999997</c:v>
                </c:pt>
                <c:pt idx="9">
                  <c:v>17692.257000000001</c:v>
                </c:pt>
                <c:pt idx="10">
                  <c:v>20976.074499999999</c:v>
                </c:pt>
                <c:pt idx="11">
                  <c:v>28809.701000000001</c:v>
                </c:pt>
                <c:pt idx="12">
                  <c:v>29765.13</c:v>
                </c:pt>
                <c:pt idx="13">
                  <c:v>49265.883500000004</c:v>
                </c:pt>
                <c:pt idx="14">
                  <c:v>4752.3649999999998</c:v>
                </c:pt>
                <c:pt idx="15">
                  <c:v>78361.183000000005</c:v>
                </c:pt>
                <c:pt idx="16">
                  <c:v>33105.347999999998</c:v>
                </c:pt>
                <c:pt idx="17">
                  <c:v>115881.3895</c:v>
                </c:pt>
                <c:pt idx="18">
                  <c:v>35693.502999999997</c:v>
                </c:pt>
                <c:pt idx="19">
                  <c:v>26064.9</c:v>
                </c:pt>
                <c:pt idx="20">
                  <c:v>33780.050999999999</c:v>
                </c:pt>
                <c:pt idx="21">
                  <c:v>27453.1515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266-44FD-897B-EC96168B7F9C}"/>
            </c:ext>
          </c:extLst>
        </c:ser>
        <c:ser>
          <c:idx val="9"/>
          <c:order val="9"/>
          <c:tx>
            <c:strRef>
              <c:f>Hoja1!$B$12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Hoja1!$C$2:$X$2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Hoja1!$C$12:$X$12</c:f>
              <c:numCache>
                <c:formatCode>#,##0</c:formatCode>
                <c:ptCount val="22"/>
                <c:pt idx="0">
                  <c:v>10702.504999999999</c:v>
                </c:pt>
                <c:pt idx="1">
                  <c:v>3301.9344999999998</c:v>
                </c:pt>
                <c:pt idx="2">
                  <c:v>0</c:v>
                </c:pt>
                <c:pt idx="3">
                  <c:v>0</c:v>
                </c:pt>
                <c:pt idx="4">
                  <c:v>1671.9079999999999</c:v>
                </c:pt>
                <c:pt idx="5">
                  <c:v>1308.1405</c:v>
                </c:pt>
                <c:pt idx="6">
                  <c:v>301.166</c:v>
                </c:pt>
                <c:pt idx="7">
                  <c:v>14.933999999999999</c:v>
                </c:pt>
                <c:pt idx="8">
                  <c:v>380.3895</c:v>
                </c:pt>
                <c:pt idx="9">
                  <c:v>126.654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5734.9634999999998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66-44FD-897B-EC96168B7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8917304"/>
        <c:axId val="258917624"/>
      </c:barChart>
      <c:catAx>
        <c:axId val="258917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58917624"/>
        <c:crosses val="autoZero"/>
        <c:auto val="1"/>
        <c:lblAlgn val="ctr"/>
        <c:lblOffset val="100"/>
        <c:noMultiLvlLbl val="0"/>
      </c:catAx>
      <c:valAx>
        <c:axId val="25891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5891730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Hoja4!$A$2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Hoja4!$B$1:$W$1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Hoja4!$B$2:$W$2</c:f>
              <c:numCache>
                <c:formatCode>0.0%</c:formatCode>
                <c:ptCount val="22"/>
                <c:pt idx="0">
                  <c:v>0.19594805870192245</c:v>
                </c:pt>
                <c:pt idx="1">
                  <c:v>0.22265464734940424</c:v>
                </c:pt>
                <c:pt idx="2">
                  <c:v>0.21403688940832816</c:v>
                </c:pt>
                <c:pt idx="3">
                  <c:v>0.25530112315800402</c:v>
                </c:pt>
                <c:pt idx="4">
                  <c:v>0.13565834585335251</c:v>
                </c:pt>
                <c:pt idx="5">
                  <c:v>0.29775263597523005</c:v>
                </c:pt>
                <c:pt idx="6">
                  <c:v>0.19542356924712803</c:v>
                </c:pt>
                <c:pt idx="7">
                  <c:v>0.2945649829725604</c:v>
                </c:pt>
                <c:pt idx="8">
                  <c:v>0.22016354532474072</c:v>
                </c:pt>
                <c:pt idx="9">
                  <c:v>0.22701696458477272</c:v>
                </c:pt>
                <c:pt idx="10">
                  <c:v>0.29004254066900376</c:v>
                </c:pt>
                <c:pt idx="11">
                  <c:v>0.31688991098566849</c:v>
                </c:pt>
                <c:pt idx="12">
                  <c:v>0.27172513417856686</c:v>
                </c:pt>
                <c:pt idx="13">
                  <c:v>0.1636337665059118</c:v>
                </c:pt>
                <c:pt idx="14">
                  <c:v>0.33720748634582232</c:v>
                </c:pt>
                <c:pt idx="15">
                  <c:v>0.15667684185949765</c:v>
                </c:pt>
                <c:pt idx="16">
                  <c:v>0.2360265472095491</c:v>
                </c:pt>
                <c:pt idx="17">
                  <c:v>0.14399426567102416</c:v>
                </c:pt>
                <c:pt idx="18">
                  <c:v>0.24391569096482119</c:v>
                </c:pt>
                <c:pt idx="19">
                  <c:v>0.25527162125435271</c:v>
                </c:pt>
                <c:pt idx="20">
                  <c:v>0.23602577852838411</c:v>
                </c:pt>
                <c:pt idx="21">
                  <c:v>0.29391700723523712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25-4AEC-93CD-9BC946713AF8}"/>
            </c:ext>
          </c:extLst>
        </c:ser>
        <c:ser>
          <c:idx val="1"/>
          <c:order val="1"/>
          <c:tx>
            <c:strRef>
              <c:f>Hoja4!$A$3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Hoja4!$B$1:$W$1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Hoja4!$B$3:$W$3</c:f>
              <c:numCache>
                <c:formatCode>0.0%</c:formatCode>
                <c:ptCount val="22"/>
                <c:pt idx="0">
                  <c:v>0.32342025555637777</c:v>
                </c:pt>
                <c:pt idx="1">
                  <c:v>0.39160679654707947</c:v>
                </c:pt>
                <c:pt idx="2">
                  <c:v>0.43476899355589715</c:v>
                </c:pt>
                <c:pt idx="3">
                  <c:v>0.3851696119747256</c:v>
                </c:pt>
                <c:pt idx="4">
                  <c:v>0.37651793308204351</c:v>
                </c:pt>
                <c:pt idx="5">
                  <c:v>0.37505607821086334</c:v>
                </c:pt>
                <c:pt idx="6">
                  <c:v>0.45221382808790678</c:v>
                </c:pt>
                <c:pt idx="7">
                  <c:v>0.35663204211844834</c:v>
                </c:pt>
                <c:pt idx="8">
                  <c:v>0.38908349556985949</c:v>
                </c:pt>
                <c:pt idx="9">
                  <c:v>0.45655637753187078</c:v>
                </c:pt>
                <c:pt idx="10">
                  <c:v>0.39071067999310527</c:v>
                </c:pt>
                <c:pt idx="11">
                  <c:v>0.39092135892613533</c:v>
                </c:pt>
                <c:pt idx="12">
                  <c:v>0.37459469254610583</c:v>
                </c:pt>
                <c:pt idx="13">
                  <c:v>0.40265357301381466</c:v>
                </c:pt>
                <c:pt idx="14">
                  <c:v>0.44476494501573216</c:v>
                </c:pt>
                <c:pt idx="15">
                  <c:v>0.39370561865179338</c:v>
                </c:pt>
                <c:pt idx="16">
                  <c:v>0.41134854831739387</c:v>
                </c:pt>
                <c:pt idx="17">
                  <c:v>0.34563644981348857</c:v>
                </c:pt>
                <c:pt idx="18">
                  <c:v>0.41498043089395026</c:v>
                </c:pt>
                <c:pt idx="19">
                  <c:v>0.46079887776828643</c:v>
                </c:pt>
                <c:pt idx="20">
                  <c:v>0.44344878204863414</c:v>
                </c:pt>
                <c:pt idx="21">
                  <c:v>0.41809554091144585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25-4AEC-93CD-9BC94671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6119800"/>
        <c:axId val="626123000"/>
      </c:barChart>
      <c:catAx>
        <c:axId val="626119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123000"/>
        <c:crosses val="autoZero"/>
        <c:auto val="1"/>
        <c:lblAlgn val="ctr"/>
        <c:lblOffset val="100"/>
        <c:noMultiLvlLbl val="0"/>
      </c:catAx>
      <c:valAx>
        <c:axId val="62612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11980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mensual de la cosecha de café en la Zona de Los Santos (ICAFE) (1998-2019)</a:t>
            </a:r>
            <a:endParaRPr lang="es-CR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4855219710439416E-2"/>
          <c:y val="7.9044368600682605E-2"/>
          <c:w val="0.90543151864081506"/>
          <c:h val="0.783769853000456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Hoja3!$B$2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Hoja3!$C$1:$X$1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Hoja3!$C$2:$X$2</c:f>
              <c:numCache>
                <c:formatCode>0.0%</c:formatCode>
                <c:ptCount val="22"/>
                <c:pt idx="0">
                  <c:v>7.3830925002681125E-2</c:v>
                </c:pt>
                <c:pt idx="1">
                  <c:v>0.10769882000101348</c:v>
                </c:pt>
                <c:pt idx="2">
                  <c:v>8.0217325978428594E-2</c:v>
                </c:pt>
                <c:pt idx="3">
                  <c:v>0.10040294158613636</c:v>
                </c:pt>
                <c:pt idx="4">
                  <c:v>5.1844906393290313E-2</c:v>
                </c:pt>
                <c:pt idx="5">
                  <c:v>0.12437218429490249</c:v>
                </c:pt>
                <c:pt idx="6">
                  <c:v>3.530433323271099E-2</c:v>
                </c:pt>
                <c:pt idx="7">
                  <c:v>0.11006209731083885</c:v>
                </c:pt>
                <c:pt idx="8">
                  <c:v>7.650507449535697E-2</c:v>
                </c:pt>
                <c:pt idx="9">
                  <c:v>7.6440853850061136E-2</c:v>
                </c:pt>
                <c:pt idx="10">
                  <c:v>0.10533253124473957</c:v>
                </c:pt>
                <c:pt idx="11">
                  <c:v>6.4676999026060639E-2</c:v>
                </c:pt>
                <c:pt idx="12">
                  <c:v>7.0021691492745342E-2</c:v>
                </c:pt>
                <c:pt idx="13">
                  <c:v>5.4463907142780252E-2</c:v>
                </c:pt>
                <c:pt idx="14">
                  <c:v>7.6913506653869188E-2</c:v>
                </c:pt>
                <c:pt idx="15">
                  <c:v>4.8600979191794839E-2</c:v>
                </c:pt>
                <c:pt idx="16">
                  <c:v>5.4816808976803647E-2</c:v>
                </c:pt>
                <c:pt idx="17">
                  <c:v>4.6121912623435533E-2</c:v>
                </c:pt>
                <c:pt idx="18">
                  <c:v>4.9286716509614859E-2</c:v>
                </c:pt>
                <c:pt idx="19">
                  <c:v>7.0218230128548831E-2</c:v>
                </c:pt>
                <c:pt idx="20">
                  <c:v>5.7704277328074309E-2</c:v>
                </c:pt>
                <c:pt idx="21">
                  <c:v>9.0188553433115645E-2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BE-409D-ADCD-A767165ECCEC}"/>
            </c:ext>
          </c:extLst>
        </c:ser>
        <c:ser>
          <c:idx val="1"/>
          <c:order val="1"/>
          <c:tx>
            <c:strRef>
              <c:f>Hoja3!$B$3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Hoja3!$C$1:$X$1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Hoja3!$C$3:$X$3</c:f>
              <c:numCache>
                <c:formatCode>0.0%</c:formatCode>
                <c:ptCount val="22"/>
                <c:pt idx="0">
                  <c:v>0.19594805870192245</c:v>
                </c:pt>
                <c:pt idx="1">
                  <c:v>0.22265464734940424</c:v>
                </c:pt>
                <c:pt idx="2">
                  <c:v>0.21403688940832816</c:v>
                </c:pt>
                <c:pt idx="3">
                  <c:v>0.25530112315800402</c:v>
                </c:pt>
                <c:pt idx="4">
                  <c:v>0.13565834585335251</c:v>
                </c:pt>
                <c:pt idx="5">
                  <c:v>0.29775263597523005</c:v>
                </c:pt>
                <c:pt idx="6">
                  <c:v>0.19542356924712803</c:v>
                </c:pt>
                <c:pt idx="7">
                  <c:v>0.2945649829725604</c:v>
                </c:pt>
                <c:pt idx="8">
                  <c:v>0.22016354532474072</c:v>
                </c:pt>
                <c:pt idx="9">
                  <c:v>0.22701696458477272</c:v>
                </c:pt>
                <c:pt idx="10">
                  <c:v>0.29004254066900376</c:v>
                </c:pt>
                <c:pt idx="11">
                  <c:v>0.31688991098566849</c:v>
                </c:pt>
                <c:pt idx="12">
                  <c:v>0.27172513417856686</c:v>
                </c:pt>
                <c:pt idx="13">
                  <c:v>0.1636337665059118</c:v>
                </c:pt>
                <c:pt idx="14">
                  <c:v>0.33720748634582232</c:v>
                </c:pt>
                <c:pt idx="15">
                  <c:v>0.15667684185949765</c:v>
                </c:pt>
                <c:pt idx="16">
                  <c:v>0.2360265472095491</c:v>
                </c:pt>
                <c:pt idx="17">
                  <c:v>0.14399426567102416</c:v>
                </c:pt>
                <c:pt idx="18">
                  <c:v>0.24391569096482119</c:v>
                </c:pt>
                <c:pt idx="19">
                  <c:v>0.25527162125435271</c:v>
                </c:pt>
                <c:pt idx="20">
                  <c:v>0.23602577852838411</c:v>
                </c:pt>
                <c:pt idx="21">
                  <c:v>0.29391700723523712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E-409D-ADCD-A767165ECCEC}"/>
            </c:ext>
          </c:extLst>
        </c:ser>
        <c:ser>
          <c:idx val="2"/>
          <c:order val="2"/>
          <c:tx>
            <c:strRef>
              <c:f>Hoja3!$B$4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Hoja3!$C$1:$X$1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Hoja3!$C$4:$X$4</c:f>
              <c:numCache>
                <c:formatCode>0.0%</c:formatCode>
                <c:ptCount val="22"/>
                <c:pt idx="0">
                  <c:v>0.32342025555637777</c:v>
                </c:pt>
                <c:pt idx="1">
                  <c:v>0.39160679654707947</c:v>
                </c:pt>
                <c:pt idx="2">
                  <c:v>0.43476899355589715</c:v>
                </c:pt>
                <c:pt idx="3">
                  <c:v>0.3851696119747256</c:v>
                </c:pt>
                <c:pt idx="4">
                  <c:v>0.37651793308204351</c:v>
                </c:pt>
                <c:pt idx="5">
                  <c:v>0.37505607821086334</c:v>
                </c:pt>
                <c:pt idx="6">
                  <c:v>0.45221382808790678</c:v>
                </c:pt>
                <c:pt idx="7">
                  <c:v>0.35663204211844834</c:v>
                </c:pt>
                <c:pt idx="8">
                  <c:v>0.38908349556985949</c:v>
                </c:pt>
                <c:pt idx="9">
                  <c:v>0.45655637753187078</c:v>
                </c:pt>
                <c:pt idx="10">
                  <c:v>0.39071067999310527</c:v>
                </c:pt>
                <c:pt idx="11">
                  <c:v>0.39092135892613533</c:v>
                </c:pt>
                <c:pt idx="12">
                  <c:v>0.37459469254610583</c:v>
                </c:pt>
                <c:pt idx="13">
                  <c:v>0.40265357301381466</c:v>
                </c:pt>
                <c:pt idx="14">
                  <c:v>0.44476494501573216</c:v>
                </c:pt>
                <c:pt idx="15">
                  <c:v>0.39370561865179338</c:v>
                </c:pt>
                <c:pt idx="16">
                  <c:v>0.41134854831739387</c:v>
                </c:pt>
                <c:pt idx="17">
                  <c:v>0.34563644981348857</c:v>
                </c:pt>
                <c:pt idx="18">
                  <c:v>0.41498043089395026</c:v>
                </c:pt>
                <c:pt idx="19">
                  <c:v>0.46079887776828643</c:v>
                </c:pt>
                <c:pt idx="20">
                  <c:v>0.44344878204863414</c:v>
                </c:pt>
                <c:pt idx="21">
                  <c:v>0.41809554091144585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E-409D-ADCD-A767165ECCEC}"/>
            </c:ext>
          </c:extLst>
        </c:ser>
        <c:ser>
          <c:idx val="3"/>
          <c:order val="3"/>
          <c:tx>
            <c:strRef>
              <c:f>Hoja3!$B$5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Hoja3!$C$1:$X$1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Hoja3!$C$5:$X$5</c:f>
              <c:numCache>
                <c:formatCode>0.0%</c:formatCode>
                <c:ptCount val="22"/>
                <c:pt idx="0">
                  <c:v>0.261239678410497</c:v>
                </c:pt>
                <c:pt idx="1">
                  <c:v>0.20562533101843211</c:v>
                </c:pt>
                <c:pt idx="2">
                  <c:v>0.21259712094938241</c:v>
                </c:pt>
                <c:pt idx="3">
                  <c:v>0.17692633192645732</c:v>
                </c:pt>
                <c:pt idx="4">
                  <c:v>0.30778433194060606</c:v>
                </c:pt>
                <c:pt idx="5">
                  <c:v>0.14401365023350493</c:v>
                </c:pt>
                <c:pt idx="6">
                  <c:v>0.22904490879844522</c:v>
                </c:pt>
                <c:pt idx="7">
                  <c:v>0.12395504207930481</c:v>
                </c:pt>
                <c:pt idx="8">
                  <c:v>0.22493665231850768</c:v>
                </c:pt>
                <c:pt idx="9">
                  <c:v>0.20432240478290872</c:v>
                </c:pt>
                <c:pt idx="10">
                  <c:v>0.16739703863861319</c:v>
                </c:pt>
                <c:pt idx="11">
                  <c:v>0.17463841228870372</c:v>
                </c:pt>
                <c:pt idx="12">
                  <c:v>0.22376956682411184</c:v>
                </c:pt>
                <c:pt idx="13">
                  <c:v>0.29463112315824319</c:v>
                </c:pt>
                <c:pt idx="14">
                  <c:v>0.11674751712041281</c:v>
                </c:pt>
                <c:pt idx="15">
                  <c:v>0.29150653219319655</c:v>
                </c:pt>
                <c:pt idx="16">
                  <c:v>0.23638678209771455</c:v>
                </c:pt>
                <c:pt idx="17">
                  <c:v>0.31120295449611579</c:v>
                </c:pt>
                <c:pt idx="18">
                  <c:v>0.23238149200024336</c:v>
                </c:pt>
                <c:pt idx="19">
                  <c:v>0.17101216796457386</c:v>
                </c:pt>
                <c:pt idx="20">
                  <c:v>0.20683221057188841</c:v>
                </c:pt>
                <c:pt idx="21">
                  <c:v>0.15479855551542282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E-409D-ADCD-A767165ECCEC}"/>
            </c:ext>
          </c:extLst>
        </c:ser>
        <c:ser>
          <c:idx val="4"/>
          <c:order val="4"/>
          <c:tx>
            <c:strRef>
              <c:f>Hoja3!$B$6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Hoja3!$C$1:$X$1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Hoja3!$C$6:$X$6</c:f>
              <c:numCache>
                <c:formatCode>0.0%</c:formatCode>
                <c:ptCount val="22"/>
                <c:pt idx="0">
                  <c:v>9.4057459068318444E-2</c:v>
                </c:pt>
                <c:pt idx="1">
                  <c:v>2.518005967081335E-2</c:v>
                </c:pt>
                <c:pt idx="2">
                  <c:v>3.9067724466817132E-2</c:v>
                </c:pt>
                <c:pt idx="3">
                  <c:v>3.7959811284869666E-2</c:v>
                </c:pt>
                <c:pt idx="4">
                  <c:v>9.2820182069985643E-2</c:v>
                </c:pt>
                <c:pt idx="5">
                  <c:v>3.7747539594926868E-2</c:v>
                </c:pt>
                <c:pt idx="6">
                  <c:v>7.611748674863808E-2</c:v>
                </c:pt>
                <c:pt idx="7">
                  <c:v>8.2559326731123026E-2</c:v>
                </c:pt>
                <c:pt idx="8">
                  <c:v>6.4784859292786337E-2</c:v>
                </c:pt>
                <c:pt idx="9">
                  <c:v>2.4263023842048259E-2</c:v>
                </c:pt>
                <c:pt idx="10">
                  <c:v>3.3178209620737129E-2</c:v>
                </c:pt>
                <c:pt idx="11">
                  <c:v>4.6110073201341174E-2</c:v>
                </c:pt>
                <c:pt idx="12">
                  <c:v>4.4787077174143847E-2</c:v>
                </c:pt>
                <c:pt idx="13">
                  <c:v>7.0015381008336292E-2</c:v>
                </c:pt>
                <c:pt idx="14">
                  <c:v>7.0028172128242579E-3</c:v>
                </c:pt>
                <c:pt idx="15">
                  <c:v>0.10017412821995764</c:v>
                </c:pt>
                <c:pt idx="16">
                  <c:v>5.3913293239234182E-2</c:v>
                </c:pt>
                <c:pt idx="17">
                  <c:v>0.13019903238998881</c:v>
                </c:pt>
                <c:pt idx="18">
                  <c:v>5.2945737076603376E-2</c:v>
                </c:pt>
                <c:pt idx="19">
                  <c:v>3.2180860363880751E-2</c:v>
                </c:pt>
                <c:pt idx="20">
                  <c:v>4.6109327158542088E-2</c:v>
                </c:pt>
                <c:pt idx="21">
                  <c:v>3.167875368557152E-2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BE-409D-ADCD-A767165EC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3404552"/>
        <c:axId val="553404872"/>
      </c:barChart>
      <c:catAx>
        <c:axId val="55340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3404872"/>
        <c:crosses val="autoZero"/>
        <c:auto val="1"/>
        <c:lblAlgn val="ctr"/>
        <c:lblOffset val="100"/>
        <c:noMultiLvlLbl val="0"/>
      </c:catAx>
      <c:valAx>
        <c:axId val="55340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34045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Productores de café en Los Santos según cantidad de café entregado (1974-2019)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Hoja5!$A$3</c:f>
              <c:strCache>
                <c:ptCount val="1"/>
                <c:pt idx="0">
                  <c:v>Menos de 100 fanegas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Hoja5!$B$3:$W$3</c:f>
              <c:numCache>
                <c:formatCode>0.0%</c:formatCode>
                <c:ptCount val="22"/>
                <c:pt idx="0">
                  <c:v>0.34724196071867286</c:v>
                </c:pt>
                <c:pt idx="1">
                  <c:v>0.44149353266130009</c:v>
                </c:pt>
                <c:pt idx="2">
                  <c:v>0.38794736919683065</c:v>
                </c:pt>
                <c:pt idx="3">
                  <c:v>0.40242665938811029</c:v>
                </c:pt>
                <c:pt idx="4">
                  <c:v>0.35136366442353628</c:v>
                </c:pt>
                <c:pt idx="5">
                  <c:v>0.44348160689567062</c:v>
                </c:pt>
                <c:pt idx="6">
                  <c:v>0.3691145138274306</c:v>
                </c:pt>
                <c:pt idx="7">
                  <c:v>0.44532247622029986</c:v>
                </c:pt>
                <c:pt idx="8">
                  <c:v>0.39380485500365769</c:v>
                </c:pt>
                <c:pt idx="9">
                  <c:v>0.41065926338854669</c:v>
                </c:pt>
                <c:pt idx="10">
                  <c:v>0.4235780237373778</c:v>
                </c:pt>
                <c:pt idx="11">
                  <c:v>0.42643221518419672</c:v>
                </c:pt>
                <c:pt idx="12">
                  <c:v>0.41333200395215697</c:v>
                </c:pt>
                <c:pt idx="13">
                  <c:v>0.40909499335050564</c:v>
                </c:pt>
                <c:pt idx="14">
                  <c:v>0.42112134571078064</c:v>
                </c:pt>
                <c:pt idx="15">
                  <c:v>0.36308293625611271</c:v>
                </c:pt>
                <c:pt idx="16">
                  <c:v>0.43876038576237297</c:v>
                </c:pt>
                <c:pt idx="17">
                  <c:v>0.33231556036825038</c:v>
                </c:pt>
                <c:pt idx="18">
                  <c:v>0.40254391833391273</c:v>
                </c:pt>
                <c:pt idx="19">
                  <c:v>0.34453400757875441</c:v>
                </c:pt>
                <c:pt idx="20">
                  <c:v>0.3508010768586417</c:v>
                </c:pt>
                <c:pt idx="21">
                  <c:v>0.26035415181078186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A4-4C09-86B5-66F6DDD5BBBD}"/>
            </c:ext>
          </c:extLst>
        </c:ser>
        <c:ser>
          <c:idx val="1"/>
          <c:order val="1"/>
          <c:tx>
            <c:strRef>
              <c:f>Hoja5!$A$4</c:f>
              <c:strCache>
                <c:ptCount val="1"/>
                <c:pt idx="0">
                  <c:v>De 100 a 300 fanegas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Hoja5!$B$4:$W$4</c:f>
              <c:numCache>
                <c:formatCode>0.0%</c:formatCode>
                <c:ptCount val="22"/>
                <c:pt idx="0">
                  <c:v>0.33951462265287385</c:v>
                </c:pt>
                <c:pt idx="1">
                  <c:v>0.3034134259873244</c:v>
                </c:pt>
                <c:pt idx="2">
                  <c:v>0.32228891892307682</c:v>
                </c:pt>
                <c:pt idx="3">
                  <c:v>0.30226449095356961</c:v>
                </c:pt>
                <c:pt idx="4">
                  <c:v>0.30301852540863122</c:v>
                </c:pt>
                <c:pt idx="5">
                  <c:v>0.31223030217039838</c:v>
                </c:pt>
                <c:pt idx="6">
                  <c:v>0.33574770729340692</c:v>
                </c:pt>
                <c:pt idx="7">
                  <c:v>0.31947819704857711</c:v>
                </c:pt>
                <c:pt idx="8">
                  <c:v>0.32103793767629119</c:v>
                </c:pt>
                <c:pt idx="9">
                  <c:v>0.33106138850480865</c:v>
                </c:pt>
                <c:pt idx="10">
                  <c:v>0.31327361719693136</c:v>
                </c:pt>
                <c:pt idx="11">
                  <c:v>0.33561206979943559</c:v>
                </c:pt>
                <c:pt idx="12">
                  <c:v>0.3339851153988293</c:v>
                </c:pt>
                <c:pt idx="13">
                  <c:v>0.30448257106250753</c:v>
                </c:pt>
                <c:pt idx="14">
                  <c:v>0.31451920453767451</c:v>
                </c:pt>
                <c:pt idx="15">
                  <c:v>0.31209385711343418</c:v>
                </c:pt>
                <c:pt idx="16">
                  <c:v>0.30191579170855171</c:v>
                </c:pt>
                <c:pt idx="17">
                  <c:v>0.30908363280011025</c:v>
                </c:pt>
                <c:pt idx="18">
                  <c:v>0.3101992566482033</c:v>
                </c:pt>
                <c:pt idx="19">
                  <c:v>0.3114506388386738</c:v>
                </c:pt>
                <c:pt idx="20">
                  <c:v>0.28484407029470976</c:v>
                </c:pt>
                <c:pt idx="21">
                  <c:v>0.29114205350153444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A4-4C09-86B5-66F6DDD5BBBD}"/>
            </c:ext>
          </c:extLst>
        </c:ser>
        <c:ser>
          <c:idx val="2"/>
          <c:order val="2"/>
          <c:tx>
            <c:strRef>
              <c:f>Hoja5!$A$5</c:f>
              <c:strCache>
                <c:ptCount val="1"/>
                <c:pt idx="0">
                  <c:v>De 300 a 500 fanegas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Hoja5!$B$5:$W$5</c:f>
              <c:numCache>
                <c:formatCode>0.0%</c:formatCode>
                <c:ptCount val="22"/>
                <c:pt idx="0">
                  <c:v>0.11209649659707474</c:v>
                </c:pt>
                <c:pt idx="1">
                  <c:v>9.0160597630038017E-2</c:v>
                </c:pt>
                <c:pt idx="2">
                  <c:v>0.11805824627326504</c:v>
                </c:pt>
                <c:pt idx="3">
                  <c:v>0.11958536748106732</c:v>
                </c:pt>
                <c:pt idx="4">
                  <c:v>0.13174335640116827</c:v>
                </c:pt>
                <c:pt idx="5">
                  <c:v>0.10170951789315</c:v>
                </c:pt>
                <c:pt idx="6">
                  <c:v>0.13401169868089233</c:v>
                </c:pt>
                <c:pt idx="7">
                  <c:v>9.3168148902023726E-2</c:v>
                </c:pt>
                <c:pt idx="8">
                  <c:v>0.1182600217088246</c:v>
                </c:pt>
                <c:pt idx="9">
                  <c:v>0.11464520497248311</c:v>
                </c:pt>
                <c:pt idx="10">
                  <c:v>0.10793011121011342</c:v>
                </c:pt>
                <c:pt idx="11">
                  <c:v>0.10518736344890665</c:v>
                </c:pt>
                <c:pt idx="12">
                  <c:v>0.10378243102488044</c:v>
                </c:pt>
                <c:pt idx="13">
                  <c:v>0.12106057223774717</c:v>
                </c:pt>
                <c:pt idx="14">
                  <c:v>0.10378781944146691</c:v>
                </c:pt>
                <c:pt idx="15">
                  <c:v>0.11963903406356317</c:v>
                </c:pt>
                <c:pt idx="16">
                  <c:v>0.10341063584503535</c:v>
                </c:pt>
                <c:pt idx="17">
                  <c:v>0.13090446156920327</c:v>
                </c:pt>
                <c:pt idx="18">
                  <c:v>0.12051258354864533</c:v>
                </c:pt>
                <c:pt idx="19">
                  <c:v>0.14171354898837615</c:v>
                </c:pt>
                <c:pt idx="20">
                  <c:v>0.13431281107944854</c:v>
                </c:pt>
                <c:pt idx="21">
                  <c:v>0.14784293981458307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A4-4C09-86B5-66F6DDD5BBBD}"/>
            </c:ext>
          </c:extLst>
        </c:ser>
        <c:ser>
          <c:idx val="3"/>
          <c:order val="3"/>
          <c:tx>
            <c:strRef>
              <c:f>Hoja5!$A$6</c:f>
              <c:strCache>
                <c:ptCount val="1"/>
                <c:pt idx="0">
                  <c:v>De 500 a 800 fanegas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Hoja5!$B$6:$W$6</c:f>
              <c:numCache>
                <c:formatCode>0.0%</c:formatCode>
                <c:ptCount val="22"/>
                <c:pt idx="0">
                  <c:v>7.5899349138263919E-2</c:v>
                </c:pt>
                <c:pt idx="1">
                  <c:v>3.6700939838202655E-2</c:v>
                </c:pt>
                <c:pt idx="2">
                  <c:v>5.1691686094018488E-2</c:v>
                </c:pt>
                <c:pt idx="3">
                  <c:v>6.2342629818787756E-2</c:v>
                </c:pt>
                <c:pt idx="4">
                  <c:v>8.89610921416428E-2</c:v>
                </c:pt>
                <c:pt idx="5">
                  <c:v>5.2897143138328766E-2</c:v>
                </c:pt>
                <c:pt idx="6">
                  <c:v>6.7420797995741424E-2</c:v>
                </c:pt>
                <c:pt idx="7">
                  <c:v>4.701628371237327E-2</c:v>
                </c:pt>
                <c:pt idx="8">
                  <c:v>6.6000346606868168E-2</c:v>
                </c:pt>
                <c:pt idx="9">
                  <c:v>4.8940463217554631E-2</c:v>
                </c:pt>
                <c:pt idx="10">
                  <c:v>5.4473298781520504E-2</c:v>
                </c:pt>
                <c:pt idx="11">
                  <c:v>5.4626019097610903E-2</c:v>
                </c:pt>
                <c:pt idx="12">
                  <c:v>5.2985385436264638E-2</c:v>
                </c:pt>
                <c:pt idx="13">
                  <c:v>6.7315014427223097E-2</c:v>
                </c:pt>
                <c:pt idx="14">
                  <c:v>6.1563179666247157E-2</c:v>
                </c:pt>
                <c:pt idx="15">
                  <c:v>9.7691215194917691E-2</c:v>
                </c:pt>
                <c:pt idx="16">
                  <c:v>7.2616212481055958E-2</c:v>
                </c:pt>
                <c:pt idx="17">
                  <c:v>0.10322242196177416</c:v>
                </c:pt>
                <c:pt idx="18">
                  <c:v>8.5242126675225946E-2</c:v>
                </c:pt>
                <c:pt idx="19">
                  <c:v>7.9315752278910454E-2</c:v>
                </c:pt>
                <c:pt idx="20">
                  <c:v>0.10549639378138585</c:v>
                </c:pt>
                <c:pt idx="21">
                  <c:v>0.13098189245485381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A4-4C09-86B5-66F6DDD5BBBD}"/>
            </c:ext>
          </c:extLst>
        </c:ser>
        <c:ser>
          <c:idx val="4"/>
          <c:order val="4"/>
          <c:tx>
            <c:strRef>
              <c:f>Hoja5!$A$7</c:f>
              <c:strCache>
                <c:ptCount val="1"/>
                <c:pt idx="0">
                  <c:v>De 800 a 1 000 fanegas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Hoja5!$B$7:$W$7</c:f>
              <c:numCache>
                <c:formatCode>0.0%</c:formatCode>
                <c:ptCount val="22"/>
                <c:pt idx="0">
                  <c:v>1.4377800638314325E-2</c:v>
                </c:pt>
                <c:pt idx="1">
                  <c:v>5.3477749004044355E-3</c:v>
                </c:pt>
                <c:pt idx="2">
                  <c:v>1.2597904178036017E-2</c:v>
                </c:pt>
                <c:pt idx="3">
                  <c:v>2.5588079700623947E-2</c:v>
                </c:pt>
                <c:pt idx="4">
                  <c:v>2.4231856732174609E-2</c:v>
                </c:pt>
                <c:pt idx="5">
                  <c:v>9.8562727862928617E-3</c:v>
                </c:pt>
                <c:pt idx="6">
                  <c:v>2.3726583597798109E-2</c:v>
                </c:pt>
                <c:pt idx="7">
                  <c:v>1.1158218186088387E-2</c:v>
                </c:pt>
                <c:pt idx="8">
                  <c:v>2.1973534123700973E-2</c:v>
                </c:pt>
                <c:pt idx="9">
                  <c:v>1.8277538554592701E-2</c:v>
                </c:pt>
                <c:pt idx="10">
                  <c:v>2.5265059159965231E-2</c:v>
                </c:pt>
                <c:pt idx="11">
                  <c:v>1.9835227680492319E-2</c:v>
                </c:pt>
                <c:pt idx="12">
                  <c:v>1.7094406370872919E-2</c:v>
                </c:pt>
                <c:pt idx="13">
                  <c:v>1.1269357230464893E-2</c:v>
                </c:pt>
                <c:pt idx="14">
                  <c:v>9.2965499757021869E-3</c:v>
                </c:pt>
                <c:pt idx="15">
                  <c:v>3.0640612092267146E-2</c:v>
                </c:pt>
                <c:pt idx="16">
                  <c:v>1.4281436467263597E-2</c:v>
                </c:pt>
                <c:pt idx="17">
                  <c:v>4.7298384074163972E-2</c:v>
                </c:pt>
                <c:pt idx="18">
                  <c:v>2.9537494694959889E-2</c:v>
                </c:pt>
                <c:pt idx="19">
                  <c:v>3.5563631180602795E-2</c:v>
                </c:pt>
                <c:pt idx="20">
                  <c:v>4.1670509190107036E-2</c:v>
                </c:pt>
                <c:pt idx="21">
                  <c:v>3.8490547045946552E-2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A4-4C09-86B5-66F6DDD5BBBD}"/>
            </c:ext>
          </c:extLst>
        </c:ser>
        <c:ser>
          <c:idx val="5"/>
          <c:order val="5"/>
          <c:tx>
            <c:strRef>
              <c:f>Hoja5!$A$8</c:f>
              <c:strCache>
                <c:ptCount val="1"/>
                <c:pt idx="0">
                  <c:v>Más de 1 000 fanegas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Hoja5!$B$2:$W$2</c:f>
              <c:strCache>
                <c:ptCount val="22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</c:strCache>
            </c:strRef>
          </c:cat>
          <c:val>
            <c:numRef>
              <c:f>Hoja5!$B$8:$W$8</c:f>
              <c:numCache>
                <c:formatCode>0.0%</c:formatCode>
                <c:ptCount val="22"/>
                <c:pt idx="0">
                  <c:v>0.11086977025480037</c:v>
                </c:pt>
                <c:pt idx="1">
                  <c:v>0.12288372898273037</c:v>
                </c:pt>
                <c:pt idx="2">
                  <c:v>0.10741587533477308</c:v>
                </c:pt>
                <c:pt idx="3">
                  <c:v>8.7792772657841023E-2</c:v>
                </c:pt>
                <c:pt idx="4">
                  <c:v>0.10068150489284686</c:v>
                </c:pt>
                <c:pt idx="5">
                  <c:v>7.9825157116159381E-2</c:v>
                </c:pt>
                <c:pt idx="6">
                  <c:v>6.997869860473066E-2</c:v>
                </c:pt>
                <c:pt idx="7">
                  <c:v>8.3856675930637642E-2</c:v>
                </c:pt>
                <c:pt idx="8">
                  <c:v>7.8923304880657311E-2</c:v>
                </c:pt>
                <c:pt idx="9">
                  <c:v>7.6416141362014314E-2</c:v>
                </c:pt>
                <c:pt idx="10">
                  <c:v>7.5479889914091838E-2</c:v>
                </c:pt>
                <c:pt idx="11">
                  <c:v>5.8307104789357848E-2</c:v>
                </c:pt>
                <c:pt idx="12">
                  <c:v>7.8820657816995848E-2</c:v>
                </c:pt>
                <c:pt idx="13">
                  <c:v>8.6777491691551717E-2</c:v>
                </c:pt>
                <c:pt idx="14">
                  <c:v>8.9711900668128633E-2</c:v>
                </c:pt>
                <c:pt idx="15">
                  <c:v>7.6852345279705039E-2</c:v>
                </c:pt>
                <c:pt idx="16">
                  <c:v>6.9015537735720708E-2</c:v>
                </c:pt>
                <c:pt idx="17">
                  <c:v>7.7175539226497863E-2</c:v>
                </c:pt>
                <c:pt idx="18">
                  <c:v>5.1964620099052873E-2</c:v>
                </c:pt>
                <c:pt idx="19">
                  <c:v>8.7422421134682432E-2</c:v>
                </c:pt>
                <c:pt idx="20">
                  <c:v>8.2875138795707209E-2</c:v>
                </c:pt>
                <c:pt idx="21">
                  <c:v>0.13118841537230011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7A4-4C09-86B5-66F6DDD5B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0917000"/>
        <c:axId val="580917320"/>
      </c:barChart>
      <c:catAx>
        <c:axId val="58091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0917320"/>
        <c:crosses val="autoZero"/>
        <c:auto val="1"/>
        <c:lblAlgn val="ctr"/>
        <c:lblOffset val="100"/>
        <c:noMultiLvlLbl val="0"/>
      </c:catAx>
      <c:valAx>
        <c:axId val="580917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091700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Hoja7!$C$4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Hoja7!$D$3:$H$3</c:f>
              <c:numCache>
                <c:formatCode>General</c:formatCode>
                <c:ptCount val="5"/>
                <c:pt idx="0">
                  <c:v>2001</c:v>
                </c:pt>
                <c:pt idx="1">
                  <c:v>2006</c:v>
                </c:pt>
                <c:pt idx="2">
                  <c:v>2012</c:v>
                </c:pt>
                <c:pt idx="3">
                  <c:v>2014</c:v>
                </c:pt>
                <c:pt idx="4">
                  <c:v>2017</c:v>
                </c:pt>
              </c:numCache>
            </c:numRef>
          </c:cat>
          <c:val>
            <c:numRef>
              <c:f>Hoja7!$D$4:$H$4</c:f>
              <c:numCache>
                <c:formatCode>#,##0</c:formatCode>
                <c:ptCount val="5"/>
                <c:pt idx="0">
                  <c:v>1034</c:v>
                </c:pt>
                <c:pt idx="1">
                  <c:v>1288.72</c:v>
                </c:pt>
                <c:pt idx="2">
                  <c:v>1444.0239999999992</c:v>
                </c:pt>
                <c:pt idx="3">
                  <c:v>1210.4500399999995</c:v>
                </c:pt>
                <c:pt idx="4">
                  <c:v>1740.7857264264999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26-4E0E-800B-AEA15C2B5E31}"/>
            </c:ext>
          </c:extLst>
        </c:ser>
        <c:ser>
          <c:idx val="1"/>
          <c:order val="1"/>
          <c:tx>
            <c:strRef>
              <c:f>Hoja7!$C$5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Hoja7!$D$3:$H$3</c:f>
              <c:numCache>
                <c:formatCode>General</c:formatCode>
                <c:ptCount val="5"/>
                <c:pt idx="0">
                  <c:v>2001</c:v>
                </c:pt>
                <c:pt idx="1">
                  <c:v>2006</c:v>
                </c:pt>
                <c:pt idx="2">
                  <c:v>2012</c:v>
                </c:pt>
                <c:pt idx="3">
                  <c:v>2014</c:v>
                </c:pt>
                <c:pt idx="4">
                  <c:v>2017</c:v>
                </c:pt>
              </c:numCache>
            </c:numRef>
          </c:cat>
          <c:val>
            <c:numRef>
              <c:f>Hoja7!$D$5:$H$5</c:f>
              <c:numCache>
                <c:formatCode>#,##0</c:formatCode>
                <c:ptCount val="5"/>
                <c:pt idx="0">
                  <c:v>4898.79</c:v>
                </c:pt>
                <c:pt idx="1">
                  <c:v>3817.74</c:v>
                </c:pt>
                <c:pt idx="2">
                  <c:v>4992.5689999999986</c:v>
                </c:pt>
                <c:pt idx="3">
                  <c:v>3108.6369799999929</c:v>
                </c:pt>
                <c:pt idx="4">
                  <c:v>6035.5232259427994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26-4E0E-800B-AEA15C2B5E31}"/>
            </c:ext>
          </c:extLst>
        </c:ser>
        <c:ser>
          <c:idx val="2"/>
          <c:order val="2"/>
          <c:tx>
            <c:strRef>
              <c:f>Hoja7!$C$6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Hoja7!$D$3:$H$3</c:f>
              <c:numCache>
                <c:formatCode>General</c:formatCode>
                <c:ptCount val="5"/>
                <c:pt idx="0">
                  <c:v>2001</c:v>
                </c:pt>
                <c:pt idx="1">
                  <c:v>2006</c:v>
                </c:pt>
                <c:pt idx="2">
                  <c:v>2012</c:v>
                </c:pt>
                <c:pt idx="3">
                  <c:v>2014</c:v>
                </c:pt>
                <c:pt idx="4">
                  <c:v>2017</c:v>
                </c:pt>
              </c:numCache>
            </c:numRef>
          </c:cat>
          <c:val>
            <c:numRef>
              <c:f>Hoja7!$D$6:$H$6</c:f>
              <c:numCache>
                <c:formatCode>#,##0</c:formatCode>
                <c:ptCount val="5"/>
                <c:pt idx="0">
                  <c:v>6403.48</c:v>
                </c:pt>
                <c:pt idx="1">
                  <c:v>4230.0200000000004</c:v>
                </c:pt>
                <c:pt idx="2">
                  <c:v>6086.0560000000005</c:v>
                </c:pt>
                <c:pt idx="3">
                  <c:v>4523.3082799999984</c:v>
                </c:pt>
                <c:pt idx="4">
                  <c:v>7084.7901798547009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26-4E0E-800B-AEA15C2B5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331832"/>
        <c:axId val="539333112"/>
      </c:barChart>
      <c:catAx>
        <c:axId val="539331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333112"/>
        <c:crosses val="autoZero"/>
        <c:auto val="1"/>
        <c:lblAlgn val="ctr"/>
        <c:lblOffset val="100"/>
        <c:noMultiLvlLbl val="0"/>
      </c:catAx>
      <c:valAx>
        <c:axId val="539333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33183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411480</xdr:colOff>
      <xdr:row>2</xdr:row>
      <xdr:rowOff>125730</xdr:rowOff>
    </xdr:from>
    <xdr:to>
      <xdr:col>31</xdr:col>
      <xdr:colOff>91440</xdr:colOff>
      <xdr:row>30</xdr:row>
      <xdr:rowOff>121920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FF7E083-2846-4733-8D1F-EC4306954F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243840</xdr:colOff>
      <xdr:row>53</xdr:row>
      <xdr:rowOff>179070</xdr:rowOff>
    </xdr:from>
    <xdr:to>
      <xdr:col>19</xdr:col>
      <xdr:colOff>563880</xdr:colOff>
      <xdr:row>81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B9C538-BB87-447D-8385-A89851CB4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106680</xdr:colOff>
      <xdr:row>9</xdr:row>
      <xdr:rowOff>140970</xdr:rowOff>
    </xdr:from>
    <xdr:to>
      <xdr:col>22</xdr:col>
      <xdr:colOff>83820</xdr:colOff>
      <xdr:row>39</xdr:row>
      <xdr:rowOff>175260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390D20-23A6-4D91-A14F-AE4A3427D4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243840</xdr:colOff>
      <xdr:row>12</xdr:row>
      <xdr:rowOff>156210</xdr:rowOff>
    </xdr:from>
    <xdr:to>
      <xdr:col>22</xdr:col>
      <xdr:colOff>624840</xdr:colOff>
      <xdr:row>44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26F6C15-4FE5-4D6D-B272-032846863F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4</xdr:row>
      <xdr:rowOff>87630</xdr:rowOff>
    </xdr:from>
    <xdr:to>
      <xdr:col>18</xdr:col>
      <xdr:colOff>198120</xdr:colOff>
      <xdr:row>30</xdr:row>
      <xdr:rowOff>121920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509A7DC-5E26-4BE0-BE50-0B3414B0C8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358140</xdr:colOff>
      <xdr:row>6</xdr:row>
      <xdr:rowOff>125730</xdr:rowOff>
    </xdr:from>
    <xdr:to>
      <xdr:col>22</xdr:col>
      <xdr:colOff>312420</xdr:colOff>
      <xdr:row>37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48645A5-C0C9-436E-A9A0-D2E2825564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9</xdr:row>
      <xdr:rowOff>11430</xdr:rowOff>
    </xdr:from>
    <xdr:to>
      <xdr:col>20</xdr:col>
      <xdr:colOff>541020</xdr:colOff>
      <xdr:row>38</xdr:row>
      <xdr:rowOff>99060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C13F83-DC5F-45AD-939C-2DFF76B05D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</xdr:colOff>
      <xdr:row>6</xdr:row>
      <xdr:rowOff>179070</xdr:rowOff>
    </xdr:from>
    <xdr:to>
      <xdr:col>15</xdr:col>
      <xdr:colOff>22860</xdr:colOff>
      <xdr:row>35</xdr:row>
      <xdr:rowOff>22860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74FD2B-F7AA-4297-813C-C7727626C0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4334D-6D30-479F-9752-249ED9A8C660}">
  <dimension ref="E1:V57"/>
  <sheetViews>
    <sheetView tabSelected="1" topLeftCell="P6" workbookViewId="0">
      <selection activeCell="T2" sqref="T2"/>
    </sheetView>
  </sheetViews>
  <sheetFormatPr baseColWidth="10" defaultRowHeight="14.4" x14ac:dyDescent="0.3"/>
  <sheetData>
    <row r="1" spans="5:22" x14ac:dyDescent="0.3">
      <c r="E1" s="23" t="s">
        <v>4</v>
      </c>
      <c r="F1" s="23"/>
      <c r="G1" s="23"/>
      <c r="H1" s="23"/>
      <c r="I1" s="23"/>
      <c r="J1" s="23"/>
      <c r="K1" s="23"/>
      <c r="L1" s="23"/>
      <c r="M1" s="23"/>
      <c r="N1" s="23"/>
    </row>
    <row r="3" spans="5:22" x14ac:dyDescent="0.3">
      <c r="I3" s="2" t="s">
        <v>0</v>
      </c>
      <c r="J3" s="2" t="s">
        <v>1</v>
      </c>
      <c r="K3" s="2" t="s">
        <v>2</v>
      </c>
      <c r="M3" s="2" t="s">
        <v>7</v>
      </c>
      <c r="N3" s="2" t="s">
        <v>47</v>
      </c>
      <c r="O3" s="2" t="s">
        <v>48</v>
      </c>
      <c r="T3" s="2" t="s">
        <v>0</v>
      </c>
      <c r="U3" s="2" t="s">
        <v>1</v>
      </c>
      <c r="V3" s="2" t="s">
        <v>2</v>
      </c>
    </row>
    <row r="4" spans="5:22" x14ac:dyDescent="0.3">
      <c r="G4">
        <f>(I4/2)</f>
        <v>27355</v>
      </c>
      <c r="H4" s="3">
        <v>1974</v>
      </c>
      <c r="I4" s="5">
        <v>54710</v>
      </c>
      <c r="J4" s="5">
        <v>19886</v>
      </c>
      <c r="K4" s="5">
        <v>54422</v>
      </c>
      <c r="L4" s="3">
        <v>1974</v>
      </c>
      <c r="M4" s="8">
        <f>SUM(I4+J4+K4)</f>
        <v>129018</v>
      </c>
      <c r="N4" s="3">
        <v>1974</v>
      </c>
      <c r="O4" s="7">
        <f>(M4/2)</f>
        <v>64509</v>
      </c>
      <c r="P4" s="7">
        <f>SUM(T4:V4)</f>
        <v>19710</v>
      </c>
      <c r="Q4" s="3">
        <v>1974</v>
      </c>
      <c r="R4" s="18">
        <f>(O4/P4)</f>
        <v>3.2729071537290717</v>
      </c>
      <c r="S4" s="3">
        <v>1974</v>
      </c>
      <c r="T4" s="6">
        <v>7655</v>
      </c>
      <c r="U4" s="5">
        <v>4423</v>
      </c>
      <c r="V4" s="5">
        <v>7632</v>
      </c>
    </row>
    <row r="5" spans="5:22" x14ac:dyDescent="0.3">
      <c r="E5">
        <f>(200000/35)</f>
        <v>5714.2857142857147</v>
      </c>
      <c r="H5" s="3">
        <v>1975</v>
      </c>
      <c r="I5" s="5">
        <v>65294</v>
      </c>
      <c r="J5" s="5">
        <v>27615</v>
      </c>
      <c r="K5" s="5">
        <v>60520</v>
      </c>
      <c r="L5" s="3">
        <v>1975</v>
      </c>
      <c r="M5">
        <f t="shared" ref="M5:M49" si="0">SUM(I5+J5+K5)</f>
        <v>153429</v>
      </c>
      <c r="N5" s="3">
        <v>1975</v>
      </c>
      <c r="O5">
        <f t="shared" ref="O5:O22" si="1">(M5/2)</f>
        <v>76714.5</v>
      </c>
      <c r="P5" s="7">
        <f t="shared" ref="P5:P49" si="2">SUM(T5:V5)</f>
        <v>20067</v>
      </c>
      <c r="Q5" s="3">
        <v>1975</v>
      </c>
      <c r="R5" s="18">
        <f t="shared" ref="R5:R49" si="3">(O5/P5)</f>
        <v>3.8229182239497681</v>
      </c>
      <c r="S5" s="3">
        <v>1975</v>
      </c>
      <c r="T5" s="5">
        <v>7762</v>
      </c>
      <c r="U5" s="5">
        <v>4462</v>
      </c>
      <c r="V5" s="5">
        <v>7843</v>
      </c>
    </row>
    <row r="6" spans="5:22" x14ac:dyDescent="0.3">
      <c r="H6" s="3">
        <v>1976</v>
      </c>
      <c r="I6" s="5">
        <v>64491</v>
      </c>
      <c r="J6" s="5">
        <v>20779</v>
      </c>
      <c r="K6" s="5">
        <v>44958</v>
      </c>
      <c r="L6" s="3">
        <v>1976</v>
      </c>
      <c r="M6">
        <f t="shared" si="0"/>
        <v>130228</v>
      </c>
      <c r="N6" s="3">
        <v>1976</v>
      </c>
      <c r="O6">
        <f t="shared" si="1"/>
        <v>65114</v>
      </c>
      <c r="P6" s="7">
        <f t="shared" si="2"/>
        <v>20303</v>
      </c>
      <c r="Q6" s="3">
        <v>1976</v>
      </c>
      <c r="R6" s="18">
        <f t="shared" si="3"/>
        <v>3.2071122494212676</v>
      </c>
      <c r="S6" s="3">
        <v>1976</v>
      </c>
      <c r="T6" s="5">
        <v>7885</v>
      </c>
      <c r="U6" s="5">
        <v>4522</v>
      </c>
      <c r="V6" s="5">
        <v>7896</v>
      </c>
    </row>
    <row r="7" spans="5:22" x14ac:dyDescent="0.3">
      <c r="H7" s="3">
        <v>1977</v>
      </c>
      <c r="I7" s="5">
        <v>101474</v>
      </c>
      <c r="J7" s="5">
        <v>32672</v>
      </c>
      <c r="K7" s="5">
        <v>98348</v>
      </c>
      <c r="L7" s="3">
        <v>1977</v>
      </c>
      <c r="M7">
        <f t="shared" si="0"/>
        <v>232494</v>
      </c>
      <c r="N7" s="3">
        <v>1977</v>
      </c>
      <c r="O7">
        <f t="shared" si="1"/>
        <v>116247</v>
      </c>
      <c r="P7" s="7">
        <f t="shared" si="2"/>
        <v>20647</v>
      </c>
      <c r="Q7" s="3">
        <v>1977</v>
      </c>
      <c r="R7" s="18">
        <f t="shared" si="3"/>
        <v>5.630212621688381</v>
      </c>
      <c r="S7" s="3">
        <v>1977</v>
      </c>
      <c r="T7" s="5">
        <v>8038</v>
      </c>
      <c r="U7" s="5">
        <v>4586</v>
      </c>
      <c r="V7" s="5">
        <v>8023</v>
      </c>
    </row>
    <row r="8" spans="5:22" x14ac:dyDescent="0.3">
      <c r="H8" s="3">
        <v>1978</v>
      </c>
      <c r="I8" s="5">
        <v>92376</v>
      </c>
      <c r="J8" s="5">
        <v>31757</v>
      </c>
      <c r="K8" s="5">
        <v>72077</v>
      </c>
      <c r="L8" s="3">
        <v>1978</v>
      </c>
      <c r="M8">
        <f t="shared" si="0"/>
        <v>196210</v>
      </c>
      <c r="N8" s="3">
        <v>1978</v>
      </c>
      <c r="O8">
        <f t="shared" si="1"/>
        <v>98105</v>
      </c>
      <c r="P8" s="7">
        <f t="shared" si="2"/>
        <v>21056</v>
      </c>
      <c r="Q8" s="3">
        <v>1978</v>
      </c>
      <c r="R8" s="18">
        <f t="shared" si="3"/>
        <v>4.6592420212765955</v>
      </c>
      <c r="S8" s="3">
        <v>1978</v>
      </c>
      <c r="T8" s="5">
        <v>8232</v>
      </c>
      <c r="U8" s="5">
        <v>4666</v>
      </c>
      <c r="V8" s="5">
        <v>8158</v>
      </c>
    </row>
    <row r="9" spans="5:22" x14ac:dyDescent="0.3">
      <c r="H9" s="3">
        <v>1979</v>
      </c>
      <c r="I9" s="5">
        <v>93744</v>
      </c>
      <c r="J9" s="5">
        <v>30932</v>
      </c>
      <c r="K9" s="5">
        <v>81052</v>
      </c>
      <c r="L9" s="3">
        <v>1979</v>
      </c>
      <c r="M9">
        <f t="shared" si="0"/>
        <v>205728</v>
      </c>
      <c r="N9" s="3">
        <v>1979</v>
      </c>
      <c r="O9">
        <f t="shared" si="1"/>
        <v>102864</v>
      </c>
      <c r="P9" s="7">
        <f t="shared" si="2"/>
        <v>21500</v>
      </c>
      <c r="Q9" s="3">
        <v>1979</v>
      </c>
      <c r="R9" s="18">
        <f t="shared" si="3"/>
        <v>4.7843720930232561</v>
      </c>
      <c r="S9" s="3">
        <v>1979</v>
      </c>
      <c r="T9" s="5">
        <v>8434</v>
      </c>
      <c r="U9" s="5">
        <v>4755</v>
      </c>
      <c r="V9" s="5">
        <v>8311</v>
      </c>
    </row>
    <row r="10" spans="5:22" x14ac:dyDescent="0.3">
      <c r="H10" s="3">
        <v>1980</v>
      </c>
      <c r="I10" s="5">
        <v>119037</v>
      </c>
      <c r="J10" s="5">
        <v>47013</v>
      </c>
      <c r="K10" s="5">
        <v>109689</v>
      </c>
      <c r="L10" s="3">
        <v>1980</v>
      </c>
      <c r="M10">
        <f t="shared" si="0"/>
        <v>275739</v>
      </c>
      <c r="N10" s="3">
        <v>1980</v>
      </c>
      <c r="O10">
        <f t="shared" si="1"/>
        <v>137869.5</v>
      </c>
      <c r="P10" s="7">
        <f t="shared" si="2"/>
        <v>21521</v>
      </c>
      <c r="Q10" s="3">
        <v>1980</v>
      </c>
      <c r="R10" s="18">
        <f t="shared" si="3"/>
        <v>6.4062775893313511</v>
      </c>
      <c r="S10" s="3">
        <v>1980</v>
      </c>
      <c r="T10" s="5">
        <v>8173</v>
      </c>
      <c r="U10" s="5">
        <v>4858</v>
      </c>
      <c r="V10" s="5">
        <v>8490</v>
      </c>
    </row>
    <row r="11" spans="5:22" x14ac:dyDescent="0.3">
      <c r="H11" s="3">
        <v>1981</v>
      </c>
      <c r="I11" s="5">
        <v>115098</v>
      </c>
      <c r="J11" s="5">
        <v>38046</v>
      </c>
      <c r="K11" s="5">
        <v>95035</v>
      </c>
      <c r="L11" s="3">
        <v>1981</v>
      </c>
      <c r="M11">
        <f t="shared" si="0"/>
        <v>248179</v>
      </c>
      <c r="N11" s="3">
        <v>1981</v>
      </c>
      <c r="O11">
        <f t="shared" si="1"/>
        <v>124089.5</v>
      </c>
      <c r="P11" s="7">
        <f t="shared" si="2"/>
        <v>22409</v>
      </c>
      <c r="Q11" s="3">
        <v>1981</v>
      </c>
      <c r="R11" s="18">
        <f t="shared" si="3"/>
        <v>5.5374849390869736</v>
      </c>
      <c r="S11" s="3">
        <v>1981</v>
      </c>
      <c r="T11" s="5">
        <v>8861</v>
      </c>
      <c r="U11" s="5">
        <v>4918</v>
      </c>
      <c r="V11" s="5">
        <v>8630</v>
      </c>
    </row>
    <row r="12" spans="5:22" x14ac:dyDescent="0.3">
      <c r="H12" s="3">
        <v>1982</v>
      </c>
      <c r="I12" s="5">
        <v>124595</v>
      </c>
      <c r="J12" s="5">
        <v>42829</v>
      </c>
      <c r="K12" s="5">
        <v>100659</v>
      </c>
      <c r="L12" s="3">
        <v>1982</v>
      </c>
      <c r="M12">
        <f t="shared" si="0"/>
        <v>268083</v>
      </c>
      <c r="N12" s="3">
        <v>1982</v>
      </c>
      <c r="O12">
        <f t="shared" si="1"/>
        <v>134041.5</v>
      </c>
      <c r="P12" s="7">
        <f t="shared" si="2"/>
        <v>22955</v>
      </c>
      <c r="Q12" s="3">
        <v>1982</v>
      </c>
      <c r="R12" s="18">
        <f t="shared" si="3"/>
        <v>5.8393160531474626</v>
      </c>
      <c r="S12" s="3">
        <v>1982</v>
      </c>
      <c r="T12" s="5">
        <v>9128</v>
      </c>
      <c r="U12" s="5">
        <v>5027</v>
      </c>
      <c r="V12" s="5">
        <v>8800</v>
      </c>
    </row>
    <row r="13" spans="5:22" x14ac:dyDescent="0.3">
      <c r="H13" s="3">
        <v>1983</v>
      </c>
      <c r="I13" s="5">
        <v>118909</v>
      </c>
      <c r="J13" s="5">
        <v>42312</v>
      </c>
      <c r="K13" s="5">
        <v>125068</v>
      </c>
      <c r="L13" s="3">
        <v>1983</v>
      </c>
      <c r="M13">
        <f t="shared" si="0"/>
        <v>286289</v>
      </c>
      <c r="N13" s="3">
        <v>1983</v>
      </c>
      <c r="O13">
        <f t="shared" si="1"/>
        <v>143144.5</v>
      </c>
      <c r="P13" s="7">
        <f t="shared" si="2"/>
        <v>23437</v>
      </c>
      <c r="Q13" s="3">
        <v>1983</v>
      </c>
      <c r="R13" s="18">
        <f t="shared" si="3"/>
        <v>6.107628962751205</v>
      </c>
      <c r="S13" s="3">
        <v>1983</v>
      </c>
      <c r="T13" s="5">
        <v>9342</v>
      </c>
      <c r="U13" s="5">
        <v>5119</v>
      </c>
      <c r="V13" s="5">
        <v>8976</v>
      </c>
    </row>
    <row r="14" spans="5:22" x14ac:dyDescent="0.3">
      <c r="G14">
        <f>(I14/2)</f>
        <v>94622</v>
      </c>
      <c r="H14" s="3">
        <v>1984</v>
      </c>
      <c r="I14" s="5">
        <v>189244</v>
      </c>
      <c r="J14" s="5">
        <v>53865</v>
      </c>
      <c r="K14" s="5">
        <v>153579</v>
      </c>
      <c r="L14" s="3">
        <v>1984</v>
      </c>
      <c r="M14">
        <f t="shared" si="0"/>
        <v>396688</v>
      </c>
      <c r="N14" s="3">
        <v>1984</v>
      </c>
      <c r="O14" s="7">
        <f t="shared" si="1"/>
        <v>198344</v>
      </c>
      <c r="P14" s="7">
        <f t="shared" si="2"/>
        <v>23947</v>
      </c>
      <c r="Q14" s="3">
        <v>1984</v>
      </c>
      <c r="R14" s="18">
        <f t="shared" si="3"/>
        <v>8.2826241282832918</v>
      </c>
      <c r="S14" s="3">
        <v>1984</v>
      </c>
      <c r="T14" s="5">
        <v>9563</v>
      </c>
      <c r="U14" s="5">
        <v>5200</v>
      </c>
      <c r="V14" s="5">
        <v>9184</v>
      </c>
    </row>
    <row r="15" spans="5:22" x14ac:dyDescent="0.3">
      <c r="H15" s="3">
        <v>1985</v>
      </c>
      <c r="I15" s="5">
        <v>127955</v>
      </c>
      <c r="J15" s="5">
        <v>25552</v>
      </c>
      <c r="K15" s="5">
        <v>105590</v>
      </c>
      <c r="L15" s="3">
        <v>1985</v>
      </c>
      <c r="M15">
        <f t="shared" si="0"/>
        <v>259097</v>
      </c>
      <c r="N15" s="3">
        <v>1985</v>
      </c>
      <c r="O15">
        <f t="shared" si="1"/>
        <v>129548.5</v>
      </c>
      <c r="P15" s="7">
        <f t="shared" si="2"/>
        <v>24136</v>
      </c>
      <c r="Q15" s="3">
        <v>1985</v>
      </c>
      <c r="R15" s="18">
        <f t="shared" si="3"/>
        <v>5.3674386808087506</v>
      </c>
      <c r="S15" s="3">
        <v>1985</v>
      </c>
      <c r="T15" s="5">
        <v>9768</v>
      </c>
      <c r="U15" s="5">
        <v>5413</v>
      </c>
      <c r="V15" s="5">
        <v>8955</v>
      </c>
    </row>
    <row r="16" spans="5:22" x14ac:dyDescent="0.3">
      <c r="E16">
        <f>(M22-M23)</f>
        <v>397579</v>
      </c>
      <c r="H16" s="3">
        <v>1986</v>
      </c>
      <c r="I16" s="5">
        <v>148696</v>
      </c>
      <c r="J16" s="5">
        <v>40105</v>
      </c>
      <c r="K16" s="5">
        <v>126968</v>
      </c>
      <c r="L16" s="3">
        <v>1986</v>
      </c>
      <c r="M16">
        <f t="shared" si="0"/>
        <v>315769</v>
      </c>
      <c r="N16" s="3">
        <v>1986</v>
      </c>
      <c r="O16">
        <f t="shared" si="1"/>
        <v>157884.5</v>
      </c>
      <c r="P16" s="7">
        <f t="shared" si="2"/>
        <v>24759</v>
      </c>
      <c r="Q16" s="3">
        <v>1986</v>
      </c>
      <c r="R16" s="18">
        <f t="shared" si="3"/>
        <v>6.3768528615856859</v>
      </c>
      <c r="S16" s="3">
        <v>1986</v>
      </c>
      <c r="T16" s="5">
        <v>10019</v>
      </c>
      <c r="U16" s="5">
        <v>5528</v>
      </c>
      <c r="V16" s="5">
        <v>9212</v>
      </c>
    </row>
    <row r="17" spans="5:22" x14ac:dyDescent="0.3">
      <c r="H17" s="3">
        <v>1987</v>
      </c>
      <c r="I17" s="5">
        <v>108526</v>
      </c>
      <c r="J17" s="5">
        <v>44963</v>
      </c>
      <c r="K17" s="5">
        <v>217908</v>
      </c>
      <c r="L17" s="3">
        <v>1987</v>
      </c>
      <c r="M17">
        <f t="shared" si="0"/>
        <v>371397</v>
      </c>
      <c r="N17" s="3">
        <v>1987</v>
      </c>
      <c r="O17">
        <f t="shared" si="1"/>
        <v>185698.5</v>
      </c>
      <c r="P17" s="7">
        <f t="shared" si="2"/>
        <v>25383</v>
      </c>
      <c r="Q17" s="3">
        <v>1987</v>
      </c>
      <c r="R17" s="18">
        <f t="shared" si="3"/>
        <v>7.3158610093369578</v>
      </c>
      <c r="S17" s="3">
        <v>1987</v>
      </c>
      <c r="T17" s="5">
        <v>10282</v>
      </c>
      <c r="U17" s="5">
        <v>5628</v>
      </c>
      <c r="V17" s="5">
        <v>9473</v>
      </c>
    </row>
    <row r="18" spans="5:22" x14ac:dyDescent="0.3">
      <c r="E18">
        <f>(E16/35)</f>
        <v>11359.4</v>
      </c>
      <c r="H18" s="3">
        <v>1988</v>
      </c>
      <c r="I18" s="5">
        <v>189926</v>
      </c>
      <c r="J18" s="5">
        <v>57027</v>
      </c>
      <c r="K18" s="5">
        <v>193311</v>
      </c>
      <c r="L18" s="3">
        <v>1988</v>
      </c>
      <c r="M18" s="8">
        <f t="shared" si="0"/>
        <v>440264</v>
      </c>
      <c r="N18" s="15">
        <v>1988</v>
      </c>
      <c r="O18">
        <f t="shared" si="1"/>
        <v>220132</v>
      </c>
      <c r="P18" s="7">
        <f t="shared" si="2"/>
        <v>26032</v>
      </c>
      <c r="Q18" s="15">
        <v>1988</v>
      </c>
      <c r="R18" s="18">
        <f t="shared" si="3"/>
        <v>8.456207744314689</v>
      </c>
      <c r="S18" s="3">
        <v>1988</v>
      </c>
      <c r="T18" s="5">
        <v>10523</v>
      </c>
      <c r="U18" s="5">
        <v>5763</v>
      </c>
      <c r="V18" s="5">
        <v>9746</v>
      </c>
    </row>
    <row r="19" spans="5:22" x14ac:dyDescent="0.3">
      <c r="H19" s="3">
        <v>1989</v>
      </c>
      <c r="I19" s="5">
        <v>149852</v>
      </c>
      <c r="J19" s="5">
        <v>36099</v>
      </c>
      <c r="K19" s="5">
        <v>155873</v>
      </c>
      <c r="L19" s="3">
        <v>1989</v>
      </c>
      <c r="M19" s="8">
        <f t="shared" si="0"/>
        <v>341824</v>
      </c>
      <c r="N19" s="15">
        <v>1989</v>
      </c>
      <c r="O19">
        <f t="shared" si="1"/>
        <v>170912</v>
      </c>
      <c r="P19" s="7">
        <f t="shared" si="2"/>
        <v>26710</v>
      </c>
      <c r="Q19" s="15">
        <v>1989</v>
      </c>
      <c r="R19" s="18">
        <f t="shared" si="3"/>
        <v>6.3988019468363913</v>
      </c>
      <c r="S19" s="3">
        <v>1989</v>
      </c>
      <c r="T19" s="5">
        <v>10804</v>
      </c>
      <c r="U19" s="5">
        <v>5905</v>
      </c>
      <c r="V19" s="5">
        <v>10001</v>
      </c>
    </row>
    <row r="20" spans="5:22" ht="15.75" customHeight="1" x14ac:dyDescent="0.3">
      <c r="H20" s="3">
        <v>1990</v>
      </c>
      <c r="I20" s="5">
        <v>215217</v>
      </c>
      <c r="J20" s="5">
        <v>57352</v>
      </c>
      <c r="K20" s="5">
        <v>167066</v>
      </c>
      <c r="L20" s="3">
        <v>1990</v>
      </c>
      <c r="M20" s="8">
        <f t="shared" si="0"/>
        <v>439635</v>
      </c>
      <c r="N20" s="15">
        <v>1990</v>
      </c>
      <c r="O20">
        <f t="shared" si="1"/>
        <v>219817.5</v>
      </c>
      <c r="P20" s="7">
        <f t="shared" si="2"/>
        <v>27348</v>
      </c>
      <c r="Q20" s="15">
        <v>1990</v>
      </c>
      <c r="R20" s="18">
        <f t="shared" si="3"/>
        <v>8.0377906976744189</v>
      </c>
      <c r="S20" s="3">
        <v>1990</v>
      </c>
      <c r="T20" s="5">
        <v>11032</v>
      </c>
      <c r="U20" s="5">
        <v>6001</v>
      </c>
      <c r="V20" s="5">
        <v>10315</v>
      </c>
    </row>
    <row r="21" spans="5:22" x14ac:dyDescent="0.3">
      <c r="H21" s="3">
        <v>1991</v>
      </c>
      <c r="I21" s="5">
        <v>262822</v>
      </c>
      <c r="J21" s="5">
        <v>62568</v>
      </c>
      <c r="K21" s="5">
        <v>245759</v>
      </c>
      <c r="L21" s="3">
        <v>1991</v>
      </c>
      <c r="M21" s="8">
        <f t="shared" si="0"/>
        <v>571149</v>
      </c>
      <c r="N21" s="15">
        <v>1991</v>
      </c>
      <c r="O21">
        <f t="shared" si="1"/>
        <v>285574.5</v>
      </c>
      <c r="P21" s="7">
        <f t="shared" si="2"/>
        <v>28064</v>
      </c>
      <c r="Q21" s="15">
        <v>1991</v>
      </c>
      <c r="R21" s="18">
        <f t="shared" si="3"/>
        <v>10.175830245153934</v>
      </c>
      <c r="S21" s="3">
        <v>1991</v>
      </c>
      <c r="T21" s="5">
        <v>11331</v>
      </c>
      <c r="U21" s="5">
        <v>6137</v>
      </c>
      <c r="V21" s="5">
        <v>10596</v>
      </c>
    </row>
    <row r="22" spans="5:22" x14ac:dyDescent="0.3">
      <c r="H22" s="3">
        <v>1992</v>
      </c>
      <c r="I22" s="1">
        <v>313796</v>
      </c>
      <c r="J22" s="1">
        <v>88901</v>
      </c>
      <c r="K22" s="1">
        <v>278680</v>
      </c>
      <c r="L22" s="3">
        <v>1992</v>
      </c>
      <c r="M22" s="8">
        <f t="shared" si="0"/>
        <v>681377</v>
      </c>
      <c r="N22" s="15">
        <v>1992</v>
      </c>
      <c r="O22">
        <f t="shared" si="1"/>
        <v>340688.5</v>
      </c>
      <c r="P22" s="7">
        <f t="shared" si="2"/>
        <v>28653</v>
      </c>
      <c r="Q22" s="15">
        <v>1992</v>
      </c>
      <c r="R22" s="18">
        <f t="shared" si="3"/>
        <v>11.890151118556521</v>
      </c>
      <c r="S22" s="3">
        <v>1992</v>
      </c>
      <c r="T22" s="1">
        <v>11580</v>
      </c>
      <c r="U22" s="1">
        <v>6243</v>
      </c>
      <c r="V22" s="1">
        <v>10830</v>
      </c>
    </row>
    <row r="23" spans="5:22" x14ac:dyDescent="0.3">
      <c r="H23" s="3">
        <v>1993</v>
      </c>
      <c r="I23" s="1">
        <v>132073</v>
      </c>
      <c r="J23" s="1">
        <v>25282</v>
      </c>
      <c r="K23" s="1">
        <v>126443</v>
      </c>
      <c r="L23" s="3">
        <v>1993</v>
      </c>
      <c r="M23" s="13">
        <f t="shared" si="0"/>
        <v>283798</v>
      </c>
      <c r="N23" s="14">
        <v>1993</v>
      </c>
      <c r="O23">
        <f>SUM(I23+J23+K23)</f>
        <v>283798</v>
      </c>
      <c r="P23" s="7">
        <f t="shared" si="2"/>
        <v>29273</v>
      </c>
      <c r="Q23" s="14">
        <v>1993</v>
      </c>
      <c r="R23" s="18">
        <f t="shared" si="3"/>
        <v>9.6948724080210429</v>
      </c>
      <c r="S23" s="3">
        <v>1993</v>
      </c>
      <c r="T23" s="1">
        <v>11860</v>
      </c>
      <c r="U23" s="1">
        <v>6346</v>
      </c>
      <c r="V23" s="1">
        <v>11067</v>
      </c>
    </row>
    <row r="24" spans="5:22" x14ac:dyDescent="0.3">
      <c r="H24" s="3">
        <v>1994</v>
      </c>
      <c r="I24" s="1">
        <v>185947</v>
      </c>
      <c r="J24" s="1">
        <v>41751</v>
      </c>
      <c r="K24" s="1">
        <v>165622</v>
      </c>
      <c r="L24" s="3">
        <v>1994</v>
      </c>
      <c r="M24" s="13">
        <f t="shared" si="0"/>
        <v>393320</v>
      </c>
      <c r="N24" s="14">
        <v>1994</v>
      </c>
      <c r="O24">
        <f t="shared" ref="O24:O49" si="4">SUM(I24+J24+K24)</f>
        <v>393320</v>
      </c>
      <c r="P24" s="7">
        <f t="shared" si="2"/>
        <v>29928</v>
      </c>
      <c r="Q24" s="14">
        <v>1994</v>
      </c>
      <c r="R24" s="18">
        <f t="shared" si="3"/>
        <v>13.14220796578455</v>
      </c>
      <c r="S24" s="3">
        <v>1994</v>
      </c>
      <c r="T24" s="1">
        <v>12158</v>
      </c>
      <c r="U24" s="1">
        <v>6482</v>
      </c>
      <c r="V24" s="1">
        <v>11288</v>
      </c>
    </row>
    <row r="25" spans="5:22" x14ac:dyDescent="0.3">
      <c r="H25" s="3">
        <v>1995</v>
      </c>
      <c r="I25" s="1">
        <v>122321</v>
      </c>
      <c r="J25" s="1">
        <v>31025</v>
      </c>
      <c r="K25" s="1">
        <v>116473</v>
      </c>
      <c r="L25" s="3">
        <v>1995</v>
      </c>
      <c r="M25" s="13">
        <f t="shared" si="0"/>
        <v>269819</v>
      </c>
      <c r="N25" s="14">
        <v>1995</v>
      </c>
      <c r="O25">
        <f t="shared" si="4"/>
        <v>269819</v>
      </c>
      <c r="P25" s="7">
        <f t="shared" si="2"/>
        <v>30528</v>
      </c>
      <c r="Q25" s="14">
        <v>1995</v>
      </c>
      <c r="R25" s="18">
        <f t="shared" si="3"/>
        <v>8.8384106394129986</v>
      </c>
      <c r="S25" s="3">
        <v>1995</v>
      </c>
      <c r="T25" s="1">
        <v>12452</v>
      </c>
      <c r="U25" s="1">
        <v>6582</v>
      </c>
      <c r="V25" s="1">
        <v>11494</v>
      </c>
    </row>
    <row r="26" spans="5:22" x14ac:dyDescent="0.3">
      <c r="H26" s="3">
        <v>1996</v>
      </c>
      <c r="I26" s="1">
        <v>170773</v>
      </c>
      <c r="J26" s="1">
        <v>36086</v>
      </c>
      <c r="K26" s="1">
        <v>173644</v>
      </c>
      <c r="L26" s="3">
        <v>1996</v>
      </c>
      <c r="M26" s="13">
        <f t="shared" si="0"/>
        <v>380503</v>
      </c>
      <c r="N26" s="14">
        <v>1996</v>
      </c>
      <c r="O26">
        <f t="shared" si="4"/>
        <v>380503</v>
      </c>
      <c r="P26" s="7">
        <f t="shared" si="2"/>
        <v>31105</v>
      </c>
      <c r="Q26" s="14">
        <v>1996</v>
      </c>
      <c r="R26" s="18">
        <f t="shared" si="3"/>
        <v>12.232856453946312</v>
      </c>
      <c r="S26" s="3">
        <v>1996</v>
      </c>
      <c r="T26" s="1">
        <v>12715</v>
      </c>
      <c r="U26" s="1">
        <v>6685</v>
      </c>
      <c r="V26" s="1">
        <v>11705</v>
      </c>
    </row>
    <row r="27" spans="5:22" x14ac:dyDescent="0.3">
      <c r="H27" s="3">
        <v>1997</v>
      </c>
      <c r="I27" s="1">
        <v>153190</v>
      </c>
      <c r="J27" s="1">
        <v>40558</v>
      </c>
      <c r="K27" s="1">
        <v>130693</v>
      </c>
      <c r="L27" s="3">
        <v>1997</v>
      </c>
      <c r="M27" s="13">
        <f t="shared" si="0"/>
        <v>324441</v>
      </c>
      <c r="N27" s="14">
        <v>1997</v>
      </c>
      <c r="O27">
        <f t="shared" si="4"/>
        <v>324441</v>
      </c>
      <c r="P27" s="7">
        <f t="shared" si="2"/>
        <v>31762</v>
      </c>
      <c r="Q27" s="14">
        <v>1997</v>
      </c>
      <c r="R27" s="18">
        <f t="shared" si="3"/>
        <v>10.214753479000063</v>
      </c>
      <c r="S27" s="3">
        <v>1997</v>
      </c>
      <c r="T27" s="1">
        <v>13024</v>
      </c>
      <c r="U27" s="1">
        <v>6798</v>
      </c>
      <c r="V27" s="1">
        <v>11940</v>
      </c>
    </row>
    <row r="28" spans="5:22" x14ac:dyDescent="0.3">
      <c r="H28" s="3">
        <v>1998</v>
      </c>
      <c r="I28" s="1">
        <v>281494</v>
      </c>
      <c r="J28" s="1">
        <v>58088</v>
      </c>
      <c r="K28" s="1">
        <v>204576</v>
      </c>
      <c r="L28" s="3">
        <v>1998</v>
      </c>
      <c r="M28" s="13">
        <f t="shared" si="0"/>
        <v>544158</v>
      </c>
      <c r="N28" s="14">
        <v>1998</v>
      </c>
      <c r="O28">
        <f t="shared" si="4"/>
        <v>544158</v>
      </c>
      <c r="P28" s="7">
        <f t="shared" si="2"/>
        <v>32398</v>
      </c>
      <c r="Q28" s="14">
        <v>1998</v>
      </c>
      <c r="R28" s="18">
        <f t="shared" si="3"/>
        <v>16.796036792394592</v>
      </c>
      <c r="S28" s="3">
        <v>1998</v>
      </c>
      <c r="T28" s="1">
        <v>13333</v>
      </c>
      <c r="U28" s="1">
        <v>6912</v>
      </c>
      <c r="V28" s="1">
        <v>12153</v>
      </c>
    </row>
    <row r="29" spans="5:22" x14ac:dyDescent="0.3">
      <c r="H29" s="3">
        <v>1999</v>
      </c>
      <c r="I29" s="1">
        <v>178135</v>
      </c>
      <c r="J29" s="1">
        <v>31756</v>
      </c>
      <c r="K29" s="1">
        <v>146974</v>
      </c>
      <c r="L29" s="3">
        <v>1999</v>
      </c>
      <c r="M29">
        <f t="shared" si="0"/>
        <v>356865</v>
      </c>
      <c r="N29" s="3">
        <v>1999</v>
      </c>
      <c r="O29">
        <f t="shared" si="4"/>
        <v>356865</v>
      </c>
      <c r="P29" s="7">
        <f t="shared" si="2"/>
        <v>32973</v>
      </c>
      <c r="Q29" s="3">
        <v>1999</v>
      </c>
      <c r="R29" s="18">
        <f t="shared" si="3"/>
        <v>10.822946046765535</v>
      </c>
      <c r="S29" s="3">
        <v>1999</v>
      </c>
      <c r="T29" s="1">
        <v>13605</v>
      </c>
      <c r="U29" s="1">
        <v>6996</v>
      </c>
      <c r="V29" s="1">
        <v>12372</v>
      </c>
    </row>
    <row r="30" spans="5:22" x14ac:dyDescent="0.3">
      <c r="G30">
        <f>(I30/2)</f>
        <v>103128.5</v>
      </c>
      <c r="H30" s="3">
        <v>2000</v>
      </c>
      <c r="I30" s="1">
        <v>206257</v>
      </c>
      <c r="J30" s="1">
        <v>55886</v>
      </c>
      <c r="K30" s="1">
        <v>168173</v>
      </c>
      <c r="L30" s="3">
        <v>2000</v>
      </c>
      <c r="M30">
        <f t="shared" si="0"/>
        <v>430316</v>
      </c>
      <c r="N30" s="3">
        <v>2000</v>
      </c>
      <c r="O30" s="7">
        <f t="shared" si="4"/>
        <v>430316</v>
      </c>
      <c r="P30" s="7">
        <f t="shared" si="2"/>
        <v>32928</v>
      </c>
      <c r="Q30" s="3">
        <v>2000</v>
      </c>
      <c r="R30" s="18">
        <f t="shared" si="3"/>
        <v>13.068391642371234</v>
      </c>
      <c r="S30" s="3">
        <v>2000</v>
      </c>
      <c r="T30" s="1">
        <v>14403</v>
      </c>
      <c r="U30" s="1">
        <v>6630</v>
      </c>
      <c r="V30" s="1">
        <v>11895</v>
      </c>
    </row>
    <row r="31" spans="5:22" x14ac:dyDescent="0.3">
      <c r="H31" s="3">
        <v>2001</v>
      </c>
      <c r="I31" s="1">
        <v>213067</v>
      </c>
      <c r="J31" s="1">
        <v>56795</v>
      </c>
      <c r="K31" s="1">
        <v>165965</v>
      </c>
      <c r="L31" s="3">
        <v>2001</v>
      </c>
      <c r="M31">
        <f t="shared" si="0"/>
        <v>435827</v>
      </c>
      <c r="N31" s="3">
        <v>2001</v>
      </c>
      <c r="O31">
        <f t="shared" si="4"/>
        <v>435827</v>
      </c>
      <c r="P31" s="7">
        <f t="shared" si="2"/>
        <v>33411</v>
      </c>
      <c r="Q31" s="3">
        <v>2001</v>
      </c>
      <c r="R31" s="18">
        <f t="shared" si="3"/>
        <v>13.044416509532789</v>
      </c>
      <c r="S31" s="3">
        <v>2001</v>
      </c>
      <c r="T31" s="1">
        <v>14721</v>
      </c>
      <c r="U31" s="1">
        <v>6726</v>
      </c>
      <c r="V31" s="1">
        <v>11964</v>
      </c>
    </row>
    <row r="32" spans="5:22" x14ac:dyDescent="0.3">
      <c r="H32" s="3">
        <v>2002</v>
      </c>
      <c r="I32" s="1">
        <v>242824</v>
      </c>
      <c r="J32" s="1">
        <v>63079</v>
      </c>
      <c r="K32" s="4">
        <v>197553</v>
      </c>
      <c r="L32" s="3">
        <v>2002</v>
      </c>
      <c r="M32">
        <f t="shared" si="0"/>
        <v>503456</v>
      </c>
      <c r="N32" s="3">
        <v>2002</v>
      </c>
      <c r="O32">
        <f t="shared" si="4"/>
        <v>503456</v>
      </c>
      <c r="P32" s="7">
        <f t="shared" si="2"/>
        <v>33805</v>
      </c>
      <c r="Q32" s="3">
        <v>2002</v>
      </c>
      <c r="R32" s="18">
        <f t="shared" si="3"/>
        <v>14.892944830646353</v>
      </c>
      <c r="S32" s="3">
        <v>2002</v>
      </c>
      <c r="T32" s="1">
        <v>15001</v>
      </c>
      <c r="U32" s="1">
        <v>6803</v>
      </c>
      <c r="V32" s="1">
        <v>12001</v>
      </c>
    </row>
    <row r="33" spans="8:22" x14ac:dyDescent="0.3">
      <c r="H33" s="3">
        <v>2003</v>
      </c>
      <c r="I33" s="1">
        <v>166296</v>
      </c>
      <c r="J33" s="1">
        <v>51794</v>
      </c>
      <c r="K33" s="4">
        <v>133993</v>
      </c>
      <c r="L33" s="3">
        <v>2003</v>
      </c>
      <c r="M33">
        <f t="shared" si="0"/>
        <v>352083</v>
      </c>
      <c r="N33" s="3">
        <v>2003</v>
      </c>
      <c r="O33">
        <f t="shared" si="4"/>
        <v>352083</v>
      </c>
      <c r="P33" s="7">
        <f t="shared" si="2"/>
        <v>34133</v>
      </c>
      <c r="Q33" s="3">
        <v>2003</v>
      </c>
      <c r="R33" s="18">
        <f t="shared" si="3"/>
        <v>10.315032373363021</v>
      </c>
      <c r="S33" s="3">
        <v>2003</v>
      </c>
      <c r="T33" s="1">
        <v>15255</v>
      </c>
      <c r="U33" s="1">
        <v>6872</v>
      </c>
      <c r="V33" s="1">
        <v>12006</v>
      </c>
    </row>
    <row r="34" spans="8:22" x14ac:dyDescent="0.3">
      <c r="H34" s="3">
        <v>2004</v>
      </c>
      <c r="I34" s="1">
        <v>218033</v>
      </c>
      <c r="J34" s="1">
        <v>64080</v>
      </c>
      <c r="K34" s="4">
        <v>183998</v>
      </c>
      <c r="L34" s="3">
        <v>2004</v>
      </c>
      <c r="M34">
        <f t="shared" si="0"/>
        <v>466111</v>
      </c>
      <c r="N34" s="3">
        <v>2004</v>
      </c>
      <c r="O34">
        <f t="shared" si="4"/>
        <v>466111</v>
      </c>
      <c r="P34" s="7">
        <f t="shared" si="2"/>
        <v>34470</v>
      </c>
      <c r="Q34" s="3">
        <v>2004</v>
      </c>
      <c r="R34" s="18">
        <f t="shared" si="3"/>
        <v>13.522222222222222</v>
      </c>
      <c r="S34" s="3">
        <v>2004</v>
      </c>
      <c r="T34" s="1">
        <v>15507</v>
      </c>
      <c r="U34" s="1">
        <v>6943</v>
      </c>
      <c r="V34" s="1">
        <v>12020</v>
      </c>
    </row>
    <row r="35" spans="8:22" x14ac:dyDescent="0.3">
      <c r="H35" s="3">
        <v>2005</v>
      </c>
      <c r="I35" s="1">
        <v>163383</v>
      </c>
      <c r="J35" s="1">
        <v>51330</v>
      </c>
      <c r="K35" s="4">
        <v>145692</v>
      </c>
      <c r="L35" s="3">
        <v>2005</v>
      </c>
      <c r="M35">
        <f t="shared" si="0"/>
        <v>360405</v>
      </c>
      <c r="N35" s="3">
        <v>2005</v>
      </c>
      <c r="O35">
        <f t="shared" si="4"/>
        <v>360405</v>
      </c>
      <c r="P35" s="7">
        <f t="shared" si="2"/>
        <v>34797</v>
      </c>
      <c r="Q35" s="3">
        <v>2005</v>
      </c>
      <c r="R35" s="18">
        <f t="shared" si="3"/>
        <v>10.35735839296491</v>
      </c>
      <c r="S35" s="3">
        <v>2005</v>
      </c>
      <c r="T35" s="1">
        <v>15755</v>
      </c>
      <c r="U35" s="1">
        <v>7004</v>
      </c>
      <c r="V35" s="1">
        <v>12038</v>
      </c>
    </row>
    <row r="36" spans="8:22" x14ac:dyDescent="0.3">
      <c r="H36" s="3">
        <v>2006</v>
      </c>
      <c r="I36" s="1">
        <v>178186</v>
      </c>
      <c r="J36" s="1">
        <v>64787</v>
      </c>
      <c r="K36" s="4">
        <v>154387</v>
      </c>
      <c r="L36" s="3">
        <v>2006</v>
      </c>
      <c r="M36">
        <f t="shared" si="0"/>
        <v>397360</v>
      </c>
      <c r="N36" s="3">
        <v>2006</v>
      </c>
      <c r="O36">
        <f t="shared" si="4"/>
        <v>397360</v>
      </c>
      <c r="P36" s="7">
        <f t="shared" si="2"/>
        <v>35167</v>
      </c>
      <c r="Q36" s="3">
        <v>2006</v>
      </c>
      <c r="R36" s="18">
        <f t="shared" si="3"/>
        <v>11.299229391190606</v>
      </c>
      <c r="S36" s="3">
        <v>2006</v>
      </c>
      <c r="T36" s="1">
        <v>16005</v>
      </c>
      <c r="U36" s="1">
        <v>7069</v>
      </c>
      <c r="V36" s="1">
        <v>12093</v>
      </c>
    </row>
    <row r="37" spans="8:22" x14ac:dyDescent="0.3">
      <c r="H37" s="3">
        <v>2007</v>
      </c>
      <c r="I37" s="1">
        <v>174904</v>
      </c>
      <c r="J37" s="1">
        <v>52085</v>
      </c>
      <c r="K37" s="4">
        <v>151337</v>
      </c>
      <c r="L37" s="3">
        <v>2007</v>
      </c>
      <c r="M37">
        <f t="shared" si="0"/>
        <v>378326</v>
      </c>
      <c r="N37" s="3">
        <v>2007</v>
      </c>
      <c r="O37">
        <f t="shared" si="4"/>
        <v>378326</v>
      </c>
      <c r="P37" s="7">
        <f t="shared" si="2"/>
        <v>35519</v>
      </c>
      <c r="Q37" s="3">
        <v>2007</v>
      </c>
      <c r="R37" s="18">
        <f t="shared" si="3"/>
        <v>10.651369689461978</v>
      </c>
      <c r="S37" s="3">
        <v>2007</v>
      </c>
      <c r="T37" s="1">
        <v>16246</v>
      </c>
      <c r="U37" s="1">
        <v>7130</v>
      </c>
      <c r="V37" s="1">
        <v>12143</v>
      </c>
    </row>
    <row r="38" spans="8:22" x14ac:dyDescent="0.3">
      <c r="H38" s="3">
        <v>2008</v>
      </c>
      <c r="I38" s="1">
        <v>166497</v>
      </c>
      <c r="J38" s="1">
        <v>46704</v>
      </c>
      <c r="K38" s="4">
        <v>132268</v>
      </c>
      <c r="L38" s="3">
        <v>2008</v>
      </c>
      <c r="M38">
        <f t="shared" si="0"/>
        <v>345469</v>
      </c>
      <c r="N38" s="3">
        <v>2008</v>
      </c>
      <c r="O38">
        <f t="shared" si="4"/>
        <v>345469</v>
      </c>
      <c r="P38" s="7">
        <f t="shared" si="2"/>
        <v>35901</v>
      </c>
      <c r="Q38" s="3">
        <v>2008</v>
      </c>
      <c r="R38" s="18">
        <f t="shared" si="3"/>
        <v>9.6228238767722356</v>
      </c>
      <c r="S38" s="3">
        <v>2008</v>
      </c>
      <c r="T38" s="1">
        <v>16499</v>
      </c>
      <c r="U38" s="1">
        <v>7193</v>
      </c>
      <c r="V38" s="1">
        <v>12209</v>
      </c>
    </row>
    <row r="39" spans="8:22" x14ac:dyDescent="0.3">
      <c r="H39" s="3">
        <v>2009</v>
      </c>
      <c r="I39" s="1">
        <v>168361</v>
      </c>
      <c r="J39" s="1">
        <v>53230</v>
      </c>
      <c r="K39" s="4">
        <v>124972</v>
      </c>
      <c r="L39" s="3">
        <v>2009</v>
      </c>
      <c r="M39">
        <f t="shared" si="0"/>
        <v>346563</v>
      </c>
      <c r="N39" s="3">
        <v>2009</v>
      </c>
      <c r="O39">
        <f t="shared" si="4"/>
        <v>346563</v>
      </c>
      <c r="P39" s="7">
        <f t="shared" si="2"/>
        <v>36293</v>
      </c>
      <c r="Q39" s="3">
        <v>2009</v>
      </c>
      <c r="R39" s="18">
        <f t="shared" si="3"/>
        <v>9.5490314936764662</v>
      </c>
      <c r="S39" s="3">
        <v>2009</v>
      </c>
      <c r="T39" s="1">
        <v>16753</v>
      </c>
      <c r="U39" s="1">
        <v>7270</v>
      </c>
      <c r="V39" s="1">
        <v>12270</v>
      </c>
    </row>
    <row r="40" spans="8:22" x14ac:dyDescent="0.3">
      <c r="H40" s="3">
        <v>2010</v>
      </c>
      <c r="I40" s="1">
        <v>166638</v>
      </c>
      <c r="J40" s="1">
        <v>47097</v>
      </c>
      <c r="K40" s="4">
        <v>136602</v>
      </c>
      <c r="L40" s="3">
        <v>2010</v>
      </c>
      <c r="M40">
        <f t="shared" si="0"/>
        <v>350337</v>
      </c>
      <c r="N40" s="3">
        <v>2010</v>
      </c>
      <c r="O40" s="7">
        <f t="shared" si="4"/>
        <v>350337</v>
      </c>
      <c r="P40" s="7">
        <f t="shared" si="2"/>
        <v>36669</v>
      </c>
      <c r="Q40" s="3">
        <v>2010</v>
      </c>
      <c r="R40" s="18">
        <f t="shared" si="3"/>
        <v>9.5540374703427968</v>
      </c>
      <c r="S40" s="3">
        <v>2010</v>
      </c>
      <c r="T40" s="1">
        <v>17003</v>
      </c>
      <c r="U40" s="1">
        <v>7332</v>
      </c>
      <c r="V40" s="1">
        <v>12334</v>
      </c>
    </row>
    <row r="41" spans="8:22" x14ac:dyDescent="0.3">
      <c r="H41" s="3">
        <v>2011</v>
      </c>
      <c r="I41" s="1">
        <v>188336</v>
      </c>
      <c r="J41" s="1">
        <v>55765</v>
      </c>
      <c r="K41" s="4">
        <v>142326</v>
      </c>
      <c r="L41" s="3">
        <v>2011</v>
      </c>
      <c r="M41">
        <f t="shared" si="0"/>
        <v>386427</v>
      </c>
      <c r="N41" s="3">
        <v>2011</v>
      </c>
      <c r="O41">
        <f t="shared" si="4"/>
        <v>386427</v>
      </c>
      <c r="P41" s="7">
        <f t="shared" si="2"/>
        <v>37016</v>
      </c>
      <c r="Q41" s="3">
        <v>2011</v>
      </c>
      <c r="R41" s="18">
        <f t="shared" si="3"/>
        <v>10.439458612491896</v>
      </c>
      <c r="S41" s="3">
        <v>2011</v>
      </c>
      <c r="T41" s="1">
        <v>17156</v>
      </c>
      <c r="U41" s="1">
        <v>7391</v>
      </c>
      <c r="V41" s="1">
        <v>12469</v>
      </c>
    </row>
    <row r="42" spans="8:22" x14ac:dyDescent="0.3">
      <c r="H42" s="3">
        <v>2012</v>
      </c>
      <c r="I42" s="1">
        <v>194524</v>
      </c>
      <c r="J42" s="1">
        <v>45430</v>
      </c>
      <c r="K42" s="4">
        <v>124904</v>
      </c>
      <c r="L42" s="3">
        <v>2012</v>
      </c>
      <c r="M42">
        <f t="shared" si="0"/>
        <v>364858</v>
      </c>
      <c r="N42" s="3">
        <v>2012</v>
      </c>
      <c r="O42">
        <f t="shared" si="4"/>
        <v>364858</v>
      </c>
      <c r="P42" s="7">
        <f t="shared" si="2"/>
        <v>37381</v>
      </c>
      <c r="Q42" s="3">
        <v>2012</v>
      </c>
      <c r="R42" s="18">
        <f t="shared" si="3"/>
        <v>9.7605200502929303</v>
      </c>
      <c r="S42" s="3">
        <v>2012</v>
      </c>
      <c r="T42" s="1">
        <v>17313</v>
      </c>
      <c r="U42" s="1">
        <v>7457</v>
      </c>
      <c r="V42" s="1">
        <v>12611</v>
      </c>
    </row>
    <row r="43" spans="8:22" x14ac:dyDescent="0.3">
      <c r="H43" s="3">
        <v>2013</v>
      </c>
      <c r="I43" s="1">
        <v>246827</v>
      </c>
      <c r="J43" s="1">
        <v>79398</v>
      </c>
      <c r="K43" s="4">
        <v>182990</v>
      </c>
      <c r="L43" s="3">
        <v>2013</v>
      </c>
      <c r="M43">
        <f t="shared" si="0"/>
        <v>509215</v>
      </c>
      <c r="N43" s="3">
        <v>2013</v>
      </c>
      <c r="O43">
        <f t="shared" si="4"/>
        <v>509215</v>
      </c>
      <c r="P43" s="7">
        <f t="shared" si="2"/>
        <v>37769</v>
      </c>
      <c r="Q43" s="3">
        <v>2013</v>
      </c>
      <c r="R43" s="18">
        <f t="shared" si="3"/>
        <v>13.482353252667531</v>
      </c>
      <c r="S43" s="3">
        <v>2013</v>
      </c>
      <c r="T43" s="1">
        <v>17473</v>
      </c>
      <c r="U43" s="1">
        <v>7538</v>
      </c>
      <c r="V43" s="1">
        <v>12758</v>
      </c>
    </row>
    <row r="44" spans="8:22" x14ac:dyDescent="0.3">
      <c r="H44" s="3">
        <v>2014</v>
      </c>
      <c r="I44" s="1">
        <v>183789</v>
      </c>
      <c r="J44" s="1">
        <v>49107</v>
      </c>
      <c r="K44" s="4">
        <v>141440</v>
      </c>
      <c r="L44" s="3">
        <v>2014</v>
      </c>
      <c r="M44">
        <f t="shared" si="0"/>
        <v>374336</v>
      </c>
      <c r="N44" s="3">
        <v>2014</v>
      </c>
      <c r="O44">
        <f t="shared" si="4"/>
        <v>374336</v>
      </c>
      <c r="P44" s="7">
        <f t="shared" si="2"/>
        <v>38150</v>
      </c>
      <c r="Q44" s="3">
        <v>2014</v>
      </c>
      <c r="R44" s="18">
        <f t="shared" si="3"/>
        <v>9.8122149410222796</v>
      </c>
      <c r="S44" s="3">
        <v>2014</v>
      </c>
      <c r="T44" s="1">
        <v>17634</v>
      </c>
      <c r="U44" s="1">
        <v>7606</v>
      </c>
      <c r="V44" s="1">
        <v>12910</v>
      </c>
    </row>
    <row r="45" spans="8:22" x14ac:dyDescent="0.3">
      <c r="H45" s="3">
        <v>2015</v>
      </c>
      <c r="I45" s="1">
        <v>271532</v>
      </c>
      <c r="J45" s="1">
        <v>84208</v>
      </c>
      <c r="K45" s="4">
        <v>223926</v>
      </c>
      <c r="L45" s="3">
        <v>2015</v>
      </c>
      <c r="M45">
        <f t="shared" si="0"/>
        <v>579666</v>
      </c>
      <c r="N45" s="3">
        <v>2015</v>
      </c>
      <c r="O45">
        <f t="shared" si="4"/>
        <v>579666</v>
      </c>
      <c r="P45" s="7">
        <f t="shared" si="2"/>
        <v>38494</v>
      </c>
      <c r="Q45" s="3">
        <v>2015</v>
      </c>
      <c r="R45" s="18">
        <f t="shared" si="3"/>
        <v>15.058606536083545</v>
      </c>
      <c r="S45" s="3">
        <v>2015</v>
      </c>
      <c r="T45" s="1">
        <v>17783</v>
      </c>
      <c r="U45" s="1">
        <v>7667</v>
      </c>
      <c r="V45" s="1">
        <v>13044</v>
      </c>
    </row>
    <row r="46" spans="8:22" x14ac:dyDescent="0.3">
      <c r="H46" s="3">
        <v>2016</v>
      </c>
      <c r="I46" s="1">
        <v>215956</v>
      </c>
      <c r="J46" s="1">
        <v>57067</v>
      </c>
      <c r="K46" s="4">
        <v>157845</v>
      </c>
      <c r="L46" s="3">
        <v>2016</v>
      </c>
      <c r="M46">
        <f t="shared" si="0"/>
        <v>430868</v>
      </c>
      <c r="N46" s="3">
        <v>2016</v>
      </c>
      <c r="O46">
        <f t="shared" si="4"/>
        <v>430868</v>
      </c>
      <c r="P46" s="7">
        <f t="shared" si="2"/>
        <v>38862</v>
      </c>
      <c r="Q46" s="3">
        <v>2016</v>
      </c>
      <c r="R46" s="18">
        <f t="shared" si="3"/>
        <v>11.087128814780506</v>
      </c>
      <c r="S46" s="3">
        <v>2016</v>
      </c>
      <c r="T46" s="1">
        <v>17944</v>
      </c>
      <c r="U46" s="1">
        <v>7726</v>
      </c>
      <c r="V46" s="1">
        <v>13192</v>
      </c>
    </row>
    <row r="47" spans="8:22" x14ac:dyDescent="0.3">
      <c r="H47" s="3">
        <v>2017</v>
      </c>
      <c r="I47" s="1">
        <v>262197</v>
      </c>
      <c r="J47" s="1">
        <v>38406</v>
      </c>
      <c r="K47" s="4">
        <v>214897</v>
      </c>
      <c r="L47" s="3">
        <v>2017</v>
      </c>
      <c r="M47">
        <f t="shared" si="0"/>
        <v>515500</v>
      </c>
      <c r="N47" s="3">
        <v>2017</v>
      </c>
      <c r="O47">
        <f t="shared" si="4"/>
        <v>515500</v>
      </c>
      <c r="P47" s="7">
        <f t="shared" si="2"/>
        <v>39229</v>
      </c>
      <c r="Q47" s="3">
        <v>2017</v>
      </c>
      <c r="R47" s="18">
        <f t="shared" si="3"/>
        <v>13.140788702235591</v>
      </c>
      <c r="S47" s="3">
        <v>2017</v>
      </c>
      <c r="T47" s="1">
        <v>18102</v>
      </c>
      <c r="U47" s="1">
        <v>7788</v>
      </c>
      <c r="V47" s="1">
        <v>13339</v>
      </c>
    </row>
    <row r="48" spans="8:22" x14ac:dyDescent="0.3">
      <c r="H48" s="3">
        <v>2018</v>
      </c>
      <c r="I48" s="1">
        <v>265019</v>
      </c>
      <c r="J48" s="1">
        <v>59458</v>
      </c>
      <c r="K48" s="4">
        <v>167331</v>
      </c>
      <c r="L48" s="3">
        <v>2018</v>
      </c>
      <c r="M48">
        <f t="shared" si="0"/>
        <v>491808</v>
      </c>
      <c r="N48" s="3">
        <v>2018</v>
      </c>
      <c r="O48">
        <f t="shared" si="4"/>
        <v>491808</v>
      </c>
      <c r="P48" s="7">
        <f t="shared" si="2"/>
        <v>39603</v>
      </c>
      <c r="Q48" s="3">
        <v>2018</v>
      </c>
      <c r="R48" s="18">
        <f t="shared" si="3"/>
        <v>12.418453147488826</v>
      </c>
      <c r="S48" s="3">
        <v>2018</v>
      </c>
      <c r="T48" s="1">
        <v>18264</v>
      </c>
      <c r="U48" s="1">
        <v>7846</v>
      </c>
      <c r="V48" s="1">
        <v>13493</v>
      </c>
    </row>
    <row r="49" spans="5:22" x14ac:dyDescent="0.3">
      <c r="H49" s="3">
        <v>2019</v>
      </c>
      <c r="I49" s="1">
        <v>305156</v>
      </c>
      <c r="J49" s="1">
        <v>73532</v>
      </c>
      <c r="K49" s="1">
        <v>202522</v>
      </c>
      <c r="L49" s="3">
        <v>2019</v>
      </c>
      <c r="M49">
        <f t="shared" si="0"/>
        <v>581210</v>
      </c>
      <c r="N49" s="3">
        <v>2019</v>
      </c>
      <c r="O49">
        <f t="shared" si="4"/>
        <v>581210</v>
      </c>
      <c r="P49" s="7">
        <f t="shared" si="2"/>
        <v>39939</v>
      </c>
      <c r="Q49" s="3">
        <v>2019</v>
      </c>
      <c r="R49" s="18">
        <f t="shared" si="3"/>
        <v>14.552442474774031</v>
      </c>
      <c r="S49" s="3">
        <v>2019</v>
      </c>
      <c r="T49" s="1">
        <v>18399</v>
      </c>
      <c r="U49" s="1">
        <v>7905</v>
      </c>
      <c r="V49" s="1">
        <v>13635</v>
      </c>
    </row>
    <row r="51" spans="5:22" ht="64.5" customHeight="1" x14ac:dyDescent="0.3">
      <c r="E51" s="24" t="s">
        <v>3</v>
      </c>
      <c r="F51" s="24"/>
      <c r="G51" s="24"/>
      <c r="H51" s="24"/>
      <c r="I51" s="24"/>
      <c r="J51" s="24"/>
      <c r="K51" s="24"/>
      <c r="L51" s="24"/>
      <c r="M51" s="24"/>
      <c r="N51" s="24"/>
    </row>
    <row r="53" spans="5:22" x14ac:dyDescent="0.3">
      <c r="H53">
        <v>2016</v>
      </c>
      <c r="I53">
        <v>1840000</v>
      </c>
      <c r="J53">
        <f>(M46*100/I53)</f>
        <v>23.416739130434781</v>
      </c>
    </row>
    <row r="54" spans="5:22" x14ac:dyDescent="0.3">
      <c r="H54">
        <v>2017</v>
      </c>
      <c r="I54">
        <v>2018000</v>
      </c>
      <c r="J54">
        <f t="shared" ref="J54:J56" si="5">(M47*100/I54)</f>
        <v>25.545094152626362</v>
      </c>
    </row>
    <row r="55" spans="5:22" x14ac:dyDescent="0.3">
      <c r="H55">
        <v>2018</v>
      </c>
      <c r="I55">
        <v>1715000</v>
      </c>
      <c r="J55">
        <f t="shared" si="5"/>
        <v>28.676851311953353</v>
      </c>
    </row>
    <row r="56" spans="5:22" x14ac:dyDescent="0.3">
      <c r="H56">
        <v>2019</v>
      </c>
      <c r="I56" s="21">
        <v>1915959</v>
      </c>
      <c r="J56">
        <f t="shared" si="5"/>
        <v>30.335200283513373</v>
      </c>
    </row>
    <row r="57" spans="5:22" x14ac:dyDescent="0.3">
      <c r="H57">
        <v>2020</v>
      </c>
    </row>
  </sheetData>
  <mergeCells count="2">
    <mergeCell ref="E1:N1"/>
    <mergeCell ref="E51:N51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99A73-BD59-4FFE-82ED-190C3D898B4E}">
  <dimension ref="E1:N51"/>
  <sheetViews>
    <sheetView workbookViewId="0">
      <selection activeCell="N42" sqref="N42"/>
    </sheetView>
  </sheetViews>
  <sheetFormatPr baseColWidth="10" defaultRowHeight="14.4" x14ac:dyDescent="0.3"/>
  <sheetData>
    <row r="1" spans="5:14" x14ac:dyDescent="0.3">
      <c r="E1" s="23" t="s">
        <v>5</v>
      </c>
      <c r="F1" s="23"/>
      <c r="G1" s="23"/>
      <c r="H1" s="23"/>
      <c r="I1" s="23"/>
      <c r="J1" s="23"/>
      <c r="K1" s="23"/>
      <c r="L1" s="23"/>
      <c r="M1" s="23"/>
      <c r="N1" s="23"/>
    </row>
    <row r="3" spans="5:14" x14ac:dyDescent="0.3">
      <c r="I3" s="2" t="s">
        <v>0</v>
      </c>
      <c r="J3" s="2" t="s">
        <v>1</v>
      </c>
      <c r="K3" s="2" t="s">
        <v>2</v>
      </c>
    </row>
    <row r="4" spans="5:14" x14ac:dyDescent="0.3">
      <c r="H4" s="3">
        <v>1974</v>
      </c>
      <c r="I4" s="6">
        <v>7655</v>
      </c>
      <c r="J4" s="5">
        <v>4423</v>
      </c>
      <c r="K4" s="5">
        <v>7632</v>
      </c>
      <c r="L4">
        <f>SUM(I4:K4)</f>
        <v>19710</v>
      </c>
    </row>
    <row r="5" spans="5:14" x14ac:dyDescent="0.3">
      <c r="H5" s="3">
        <v>1975</v>
      </c>
      <c r="I5" s="5">
        <v>7762</v>
      </c>
      <c r="J5" s="5">
        <v>4462</v>
      </c>
      <c r="K5" s="5">
        <v>7843</v>
      </c>
      <c r="L5">
        <f t="shared" ref="L5:L49" si="0">SUM(I5:K5)</f>
        <v>20067</v>
      </c>
    </row>
    <row r="6" spans="5:14" x14ac:dyDescent="0.3">
      <c r="H6" s="3">
        <v>1976</v>
      </c>
      <c r="I6" s="5">
        <v>7885</v>
      </c>
      <c r="J6" s="5">
        <v>4522</v>
      </c>
      <c r="K6" s="5">
        <v>7896</v>
      </c>
      <c r="L6">
        <f t="shared" si="0"/>
        <v>20303</v>
      </c>
    </row>
    <row r="7" spans="5:14" x14ac:dyDescent="0.3">
      <c r="H7" s="3">
        <v>1977</v>
      </c>
      <c r="I7" s="5">
        <v>8038</v>
      </c>
      <c r="J7" s="5">
        <v>4586</v>
      </c>
      <c r="K7" s="5">
        <v>8023</v>
      </c>
      <c r="L7">
        <f t="shared" si="0"/>
        <v>20647</v>
      </c>
    </row>
    <row r="8" spans="5:14" x14ac:dyDescent="0.3">
      <c r="H8" s="3">
        <v>1978</v>
      </c>
      <c r="I8" s="5">
        <v>8232</v>
      </c>
      <c r="J8" s="5">
        <v>4666</v>
      </c>
      <c r="K8" s="5">
        <v>8158</v>
      </c>
      <c r="L8">
        <f t="shared" si="0"/>
        <v>21056</v>
      </c>
    </row>
    <row r="9" spans="5:14" x14ac:dyDescent="0.3">
      <c r="H9" s="3">
        <v>1979</v>
      </c>
      <c r="I9" s="5">
        <v>8434</v>
      </c>
      <c r="J9" s="5">
        <v>4755</v>
      </c>
      <c r="K9" s="5">
        <v>8311</v>
      </c>
      <c r="L9">
        <f t="shared" si="0"/>
        <v>21500</v>
      </c>
    </row>
    <row r="10" spans="5:14" x14ac:dyDescent="0.3">
      <c r="H10" s="3">
        <v>1980</v>
      </c>
      <c r="I10" s="5">
        <v>8173</v>
      </c>
      <c r="J10" s="5">
        <v>4858</v>
      </c>
      <c r="K10" s="5">
        <v>8490</v>
      </c>
      <c r="L10">
        <f t="shared" si="0"/>
        <v>21521</v>
      </c>
    </row>
    <row r="11" spans="5:14" x14ac:dyDescent="0.3">
      <c r="H11" s="3">
        <v>1981</v>
      </c>
      <c r="I11" s="5">
        <v>8861</v>
      </c>
      <c r="J11" s="5">
        <v>4918</v>
      </c>
      <c r="K11" s="5">
        <v>8630</v>
      </c>
      <c r="L11">
        <f t="shared" si="0"/>
        <v>22409</v>
      </c>
    </row>
    <row r="12" spans="5:14" x14ac:dyDescent="0.3">
      <c r="H12" s="3">
        <v>1982</v>
      </c>
      <c r="I12" s="5">
        <v>9128</v>
      </c>
      <c r="J12" s="5">
        <v>5027</v>
      </c>
      <c r="K12" s="5">
        <v>8800</v>
      </c>
      <c r="L12">
        <f t="shared" si="0"/>
        <v>22955</v>
      </c>
    </row>
    <row r="13" spans="5:14" x14ac:dyDescent="0.3">
      <c r="H13" s="3">
        <v>1983</v>
      </c>
      <c r="I13" s="5">
        <v>9342</v>
      </c>
      <c r="J13" s="5">
        <v>5119</v>
      </c>
      <c r="K13" s="5">
        <v>8976</v>
      </c>
      <c r="L13">
        <f t="shared" si="0"/>
        <v>23437</v>
      </c>
    </row>
    <row r="14" spans="5:14" x14ac:dyDescent="0.3">
      <c r="H14" s="3">
        <v>1984</v>
      </c>
      <c r="I14" s="5">
        <v>9563</v>
      </c>
      <c r="J14" s="5">
        <v>5200</v>
      </c>
      <c r="K14" s="5">
        <v>9184</v>
      </c>
      <c r="L14">
        <f t="shared" si="0"/>
        <v>23947</v>
      </c>
    </row>
    <row r="15" spans="5:14" x14ac:dyDescent="0.3">
      <c r="H15" s="3">
        <v>1985</v>
      </c>
      <c r="I15" s="5">
        <v>9768</v>
      </c>
      <c r="J15" s="5">
        <v>5413</v>
      </c>
      <c r="K15" s="5">
        <v>8955</v>
      </c>
      <c r="L15">
        <f t="shared" si="0"/>
        <v>24136</v>
      </c>
    </row>
    <row r="16" spans="5:14" x14ac:dyDescent="0.3">
      <c r="H16" s="3">
        <v>1986</v>
      </c>
      <c r="I16" s="5">
        <v>10019</v>
      </c>
      <c r="J16" s="5">
        <v>5528</v>
      </c>
      <c r="K16" s="5">
        <v>9212</v>
      </c>
      <c r="L16">
        <f t="shared" si="0"/>
        <v>24759</v>
      </c>
    </row>
    <row r="17" spans="8:12" x14ac:dyDescent="0.3">
      <c r="H17" s="3">
        <v>1987</v>
      </c>
      <c r="I17" s="5">
        <v>10282</v>
      </c>
      <c r="J17" s="5">
        <v>5628</v>
      </c>
      <c r="K17" s="5">
        <v>9473</v>
      </c>
      <c r="L17">
        <f t="shared" si="0"/>
        <v>25383</v>
      </c>
    </row>
    <row r="18" spans="8:12" x14ac:dyDescent="0.3">
      <c r="H18" s="3">
        <v>1988</v>
      </c>
      <c r="I18" s="5">
        <v>10523</v>
      </c>
      <c r="J18" s="5">
        <v>5763</v>
      </c>
      <c r="K18" s="5">
        <v>9746</v>
      </c>
      <c r="L18">
        <f t="shared" si="0"/>
        <v>26032</v>
      </c>
    </row>
    <row r="19" spans="8:12" x14ac:dyDescent="0.3">
      <c r="H19" s="3">
        <v>1989</v>
      </c>
      <c r="I19" s="5">
        <v>10804</v>
      </c>
      <c r="J19" s="5">
        <v>5905</v>
      </c>
      <c r="K19" s="5">
        <v>10001</v>
      </c>
      <c r="L19">
        <f t="shared" si="0"/>
        <v>26710</v>
      </c>
    </row>
    <row r="20" spans="8:12" x14ac:dyDescent="0.3">
      <c r="H20" s="3">
        <v>1990</v>
      </c>
      <c r="I20" s="5">
        <v>11032</v>
      </c>
      <c r="J20" s="5">
        <v>6001</v>
      </c>
      <c r="K20" s="5">
        <v>10315</v>
      </c>
      <c r="L20">
        <f t="shared" si="0"/>
        <v>27348</v>
      </c>
    </row>
    <row r="21" spans="8:12" x14ac:dyDescent="0.3">
      <c r="H21" s="3">
        <v>1991</v>
      </c>
      <c r="I21" s="5">
        <v>11331</v>
      </c>
      <c r="J21" s="5">
        <v>6137</v>
      </c>
      <c r="K21" s="5">
        <v>10596</v>
      </c>
      <c r="L21">
        <f t="shared" si="0"/>
        <v>28064</v>
      </c>
    </row>
    <row r="22" spans="8:12" x14ac:dyDescent="0.3">
      <c r="H22" s="3">
        <v>1992</v>
      </c>
      <c r="I22" s="1">
        <v>11580</v>
      </c>
      <c r="J22" s="1">
        <v>6243</v>
      </c>
      <c r="K22" s="1">
        <v>10830</v>
      </c>
      <c r="L22">
        <f t="shared" si="0"/>
        <v>28653</v>
      </c>
    </row>
    <row r="23" spans="8:12" x14ac:dyDescent="0.3">
      <c r="H23" s="3">
        <v>1993</v>
      </c>
      <c r="I23" s="1">
        <v>11860</v>
      </c>
      <c r="J23" s="1">
        <v>6346</v>
      </c>
      <c r="K23" s="1">
        <v>11067</v>
      </c>
      <c r="L23">
        <f t="shared" si="0"/>
        <v>29273</v>
      </c>
    </row>
    <row r="24" spans="8:12" x14ac:dyDescent="0.3">
      <c r="H24" s="3">
        <v>1994</v>
      </c>
      <c r="I24" s="1">
        <v>12158</v>
      </c>
      <c r="J24" s="1">
        <v>6482</v>
      </c>
      <c r="K24" s="1">
        <v>11288</v>
      </c>
      <c r="L24">
        <f t="shared" si="0"/>
        <v>29928</v>
      </c>
    </row>
    <row r="25" spans="8:12" x14ac:dyDescent="0.3">
      <c r="H25" s="3">
        <v>1995</v>
      </c>
      <c r="I25" s="1">
        <v>12452</v>
      </c>
      <c r="J25" s="1">
        <v>6582</v>
      </c>
      <c r="K25" s="1">
        <v>11494</v>
      </c>
      <c r="L25">
        <f t="shared" si="0"/>
        <v>30528</v>
      </c>
    </row>
    <row r="26" spans="8:12" x14ac:dyDescent="0.3">
      <c r="H26" s="3">
        <v>1996</v>
      </c>
      <c r="I26" s="1">
        <v>12715</v>
      </c>
      <c r="J26" s="1">
        <v>6685</v>
      </c>
      <c r="K26" s="1">
        <v>11705</v>
      </c>
      <c r="L26">
        <f t="shared" si="0"/>
        <v>31105</v>
      </c>
    </row>
    <row r="27" spans="8:12" x14ac:dyDescent="0.3">
      <c r="H27" s="3">
        <v>1997</v>
      </c>
      <c r="I27" s="1">
        <v>13024</v>
      </c>
      <c r="J27" s="1">
        <v>6798</v>
      </c>
      <c r="K27" s="1">
        <v>11940</v>
      </c>
      <c r="L27">
        <f t="shared" si="0"/>
        <v>31762</v>
      </c>
    </row>
    <row r="28" spans="8:12" x14ac:dyDescent="0.3">
      <c r="H28" s="3">
        <v>1998</v>
      </c>
      <c r="I28" s="1">
        <v>13333</v>
      </c>
      <c r="J28" s="1">
        <v>6912</v>
      </c>
      <c r="K28" s="1">
        <v>12153</v>
      </c>
      <c r="L28">
        <f t="shared" si="0"/>
        <v>32398</v>
      </c>
    </row>
    <row r="29" spans="8:12" x14ac:dyDescent="0.3">
      <c r="H29" s="3">
        <v>1999</v>
      </c>
      <c r="I29" s="1">
        <v>13605</v>
      </c>
      <c r="J29" s="1">
        <v>6996</v>
      </c>
      <c r="K29" s="1">
        <v>12372</v>
      </c>
      <c r="L29">
        <f t="shared" si="0"/>
        <v>32973</v>
      </c>
    </row>
    <row r="30" spans="8:12" x14ac:dyDescent="0.3">
      <c r="H30" s="3">
        <v>2000</v>
      </c>
      <c r="I30" s="1">
        <v>14403</v>
      </c>
      <c r="J30" s="1">
        <v>6630</v>
      </c>
      <c r="K30" s="1">
        <v>11895</v>
      </c>
      <c r="L30">
        <f t="shared" si="0"/>
        <v>32928</v>
      </c>
    </row>
    <row r="31" spans="8:12" x14ac:dyDescent="0.3">
      <c r="H31" s="3">
        <v>2001</v>
      </c>
      <c r="I31" s="1">
        <v>14721</v>
      </c>
      <c r="J31" s="1">
        <v>6726</v>
      </c>
      <c r="K31" s="1">
        <v>11964</v>
      </c>
      <c r="L31">
        <f t="shared" si="0"/>
        <v>33411</v>
      </c>
    </row>
    <row r="32" spans="8:12" x14ac:dyDescent="0.3">
      <c r="H32" s="3">
        <v>2002</v>
      </c>
      <c r="I32" s="1">
        <v>15001</v>
      </c>
      <c r="J32" s="1">
        <v>6803</v>
      </c>
      <c r="K32" s="1">
        <v>12001</v>
      </c>
      <c r="L32">
        <f t="shared" si="0"/>
        <v>33805</v>
      </c>
    </row>
    <row r="33" spans="8:12" x14ac:dyDescent="0.3">
      <c r="H33" s="3">
        <v>2003</v>
      </c>
      <c r="I33" s="1">
        <v>15255</v>
      </c>
      <c r="J33" s="1">
        <v>6872</v>
      </c>
      <c r="K33" s="1">
        <v>12006</v>
      </c>
      <c r="L33">
        <f t="shared" si="0"/>
        <v>34133</v>
      </c>
    </row>
    <row r="34" spans="8:12" x14ac:dyDescent="0.3">
      <c r="H34" s="3">
        <v>2004</v>
      </c>
      <c r="I34" s="1">
        <v>15507</v>
      </c>
      <c r="J34" s="1">
        <v>6943</v>
      </c>
      <c r="K34" s="1">
        <v>12020</v>
      </c>
      <c r="L34">
        <f t="shared" si="0"/>
        <v>34470</v>
      </c>
    </row>
    <row r="35" spans="8:12" x14ac:dyDescent="0.3">
      <c r="H35" s="3">
        <v>2005</v>
      </c>
      <c r="I35" s="1">
        <v>15755</v>
      </c>
      <c r="J35" s="1">
        <v>7004</v>
      </c>
      <c r="K35" s="1">
        <v>12038</v>
      </c>
      <c r="L35">
        <f t="shared" si="0"/>
        <v>34797</v>
      </c>
    </row>
    <row r="36" spans="8:12" x14ac:dyDescent="0.3">
      <c r="H36" s="3">
        <v>2006</v>
      </c>
      <c r="I36" s="1">
        <v>16005</v>
      </c>
      <c r="J36" s="1">
        <v>7069</v>
      </c>
      <c r="K36" s="1">
        <v>12093</v>
      </c>
      <c r="L36">
        <f t="shared" si="0"/>
        <v>35167</v>
      </c>
    </row>
    <row r="37" spans="8:12" x14ac:dyDescent="0.3">
      <c r="H37" s="3">
        <v>2007</v>
      </c>
      <c r="I37" s="1">
        <v>16246</v>
      </c>
      <c r="J37" s="1">
        <v>7130</v>
      </c>
      <c r="K37" s="1">
        <v>12143</v>
      </c>
      <c r="L37">
        <f t="shared" si="0"/>
        <v>35519</v>
      </c>
    </row>
    <row r="38" spans="8:12" x14ac:dyDescent="0.3">
      <c r="H38" s="3">
        <v>2008</v>
      </c>
      <c r="I38" s="1">
        <v>16499</v>
      </c>
      <c r="J38" s="1">
        <v>7193</v>
      </c>
      <c r="K38" s="1">
        <v>12209</v>
      </c>
      <c r="L38">
        <f t="shared" si="0"/>
        <v>35901</v>
      </c>
    </row>
    <row r="39" spans="8:12" x14ac:dyDescent="0.3">
      <c r="H39" s="3">
        <v>2009</v>
      </c>
      <c r="I39" s="1">
        <v>16753</v>
      </c>
      <c r="J39" s="1">
        <v>7270</v>
      </c>
      <c r="K39" s="1">
        <v>12270</v>
      </c>
      <c r="L39">
        <f t="shared" si="0"/>
        <v>36293</v>
      </c>
    </row>
    <row r="40" spans="8:12" x14ac:dyDescent="0.3">
      <c r="H40" s="3">
        <v>2010</v>
      </c>
      <c r="I40" s="1">
        <v>17003</v>
      </c>
      <c r="J40" s="1">
        <v>7332</v>
      </c>
      <c r="K40" s="1">
        <v>12334</v>
      </c>
      <c r="L40">
        <f t="shared" si="0"/>
        <v>36669</v>
      </c>
    </row>
    <row r="41" spans="8:12" x14ac:dyDescent="0.3">
      <c r="H41" s="3">
        <v>2011</v>
      </c>
      <c r="I41" s="1">
        <v>17156</v>
      </c>
      <c r="J41" s="1">
        <v>7391</v>
      </c>
      <c r="K41" s="1">
        <v>12469</v>
      </c>
      <c r="L41">
        <f t="shared" si="0"/>
        <v>37016</v>
      </c>
    </row>
    <row r="42" spans="8:12" x14ac:dyDescent="0.3">
      <c r="H42" s="3">
        <v>2012</v>
      </c>
      <c r="I42" s="1">
        <v>17313</v>
      </c>
      <c r="J42" s="1">
        <v>7457</v>
      </c>
      <c r="K42" s="1">
        <v>12611</v>
      </c>
      <c r="L42">
        <f t="shared" si="0"/>
        <v>37381</v>
      </c>
    </row>
    <row r="43" spans="8:12" x14ac:dyDescent="0.3">
      <c r="H43" s="3">
        <v>2013</v>
      </c>
      <c r="I43" s="1">
        <v>17473</v>
      </c>
      <c r="J43" s="1">
        <v>7538</v>
      </c>
      <c r="K43" s="1">
        <v>12758</v>
      </c>
      <c r="L43">
        <f t="shared" si="0"/>
        <v>37769</v>
      </c>
    </row>
    <row r="44" spans="8:12" x14ac:dyDescent="0.3">
      <c r="H44" s="3">
        <v>2014</v>
      </c>
      <c r="I44" s="1">
        <v>17634</v>
      </c>
      <c r="J44" s="1">
        <v>7606</v>
      </c>
      <c r="K44" s="1">
        <v>12910</v>
      </c>
      <c r="L44">
        <f t="shared" si="0"/>
        <v>38150</v>
      </c>
    </row>
    <row r="45" spans="8:12" x14ac:dyDescent="0.3">
      <c r="H45" s="3">
        <v>2015</v>
      </c>
      <c r="I45" s="1">
        <v>17783</v>
      </c>
      <c r="J45" s="1">
        <v>7667</v>
      </c>
      <c r="K45" s="1">
        <v>13044</v>
      </c>
      <c r="L45">
        <f t="shared" si="0"/>
        <v>38494</v>
      </c>
    </row>
    <row r="46" spans="8:12" x14ac:dyDescent="0.3">
      <c r="H46" s="3">
        <v>2016</v>
      </c>
      <c r="I46" s="1">
        <v>17944</v>
      </c>
      <c r="J46" s="1">
        <v>7726</v>
      </c>
      <c r="K46" s="1">
        <v>13192</v>
      </c>
      <c r="L46">
        <f t="shared" si="0"/>
        <v>38862</v>
      </c>
    </row>
    <row r="47" spans="8:12" x14ac:dyDescent="0.3">
      <c r="H47" s="3">
        <v>2017</v>
      </c>
      <c r="I47" s="1">
        <v>18102</v>
      </c>
      <c r="J47" s="1">
        <v>7788</v>
      </c>
      <c r="K47" s="1">
        <v>13339</v>
      </c>
      <c r="L47">
        <f t="shared" si="0"/>
        <v>39229</v>
      </c>
    </row>
    <row r="48" spans="8:12" x14ac:dyDescent="0.3">
      <c r="H48" s="3">
        <v>2018</v>
      </c>
      <c r="I48" s="1">
        <v>18264</v>
      </c>
      <c r="J48" s="1">
        <v>7846</v>
      </c>
      <c r="K48" s="1">
        <v>13493</v>
      </c>
      <c r="L48">
        <f t="shared" si="0"/>
        <v>39603</v>
      </c>
    </row>
    <row r="49" spans="5:14" x14ac:dyDescent="0.3">
      <c r="H49" s="3">
        <v>2019</v>
      </c>
      <c r="I49" s="1">
        <v>18399</v>
      </c>
      <c r="J49" s="1">
        <v>7905</v>
      </c>
      <c r="K49" s="1">
        <v>13635</v>
      </c>
      <c r="L49">
        <f t="shared" si="0"/>
        <v>39939</v>
      </c>
    </row>
    <row r="51" spans="5:14" ht="151.5" customHeight="1" x14ac:dyDescent="0.3">
      <c r="E51" s="24" t="s">
        <v>6</v>
      </c>
      <c r="F51" s="24"/>
      <c r="G51" s="24"/>
      <c r="H51" s="24"/>
      <c r="I51" s="24"/>
      <c r="J51" s="24"/>
      <c r="K51" s="24"/>
      <c r="L51" s="24"/>
      <c r="M51" s="24"/>
      <c r="N51" s="24"/>
    </row>
  </sheetData>
  <mergeCells count="2">
    <mergeCell ref="E1:N1"/>
    <mergeCell ref="E51:N5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EF2E9-55DD-465B-A905-CD36C7C57271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F0628-000D-47E2-B560-9D76F29CBAA7}">
  <dimension ref="A3:W9"/>
  <sheetViews>
    <sheetView topLeftCell="H1" workbookViewId="0">
      <selection activeCell="W14" sqref="W14"/>
    </sheetView>
  </sheetViews>
  <sheetFormatPr baseColWidth="10" defaultRowHeight="14.4" x14ac:dyDescent="0.3"/>
  <sheetData>
    <row r="3" spans="1:23" x14ac:dyDescent="0.3">
      <c r="A3" s="9"/>
      <c r="B3" s="10" t="s">
        <v>8</v>
      </c>
      <c r="C3" s="10" t="s">
        <v>9</v>
      </c>
      <c r="D3" s="10" t="s">
        <v>10</v>
      </c>
      <c r="E3" s="10" t="s">
        <v>11</v>
      </c>
      <c r="F3" s="10" t="s">
        <v>12</v>
      </c>
      <c r="G3" s="10" t="s">
        <v>13</v>
      </c>
      <c r="H3" s="10" t="s">
        <v>14</v>
      </c>
      <c r="I3" s="10" t="s">
        <v>15</v>
      </c>
      <c r="J3" s="10" t="s">
        <v>16</v>
      </c>
      <c r="K3" s="10" t="s">
        <v>17</v>
      </c>
      <c r="L3" s="10" t="s">
        <v>18</v>
      </c>
      <c r="M3" s="10" t="s">
        <v>19</v>
      </c>
      <c r="N3" s="10" t="s">
        <v>20</v>
      </c>
      <c r="O3" s="10" t="s">
        <v>21</v>
      </c>
      <c r="P3" s="10" t="s">
        <v>22</v>
      </c>
      <c r="Q3" s="10" t="s">
        <v>23</v>
      </c>
      <c r="R3" s="10" t="s">
        <v>24</v>
      </c>
      <c r="S3" s="10" t="s">
        <v>25</v>
      </c>
      <c r="T3" s="10" t="s">
        <v>26</v>
      </c>
      <c r="U3" s="10" t="s">
        <v>27</v>
      </c>
      <c r="V3" s="10" t="s">
        <v>28</v>
      </c>
      <c r="W3" s="10" t="s">
        <v>29</v>
      </c>
    </row>
    <row r="4" spans="1:23" x14ac:dyDescent="0.3">
      <c r="A4" s="11" t="s">
        <v>40</v>
      </c>
      <c r="B4" s="12">
        <v>335351.3395</v>
      </c>
      <c r="C4" s="12">
        <v>284462.38449999999</v>
      </c>
      <c r="D4" s="12">
        <v>304135.25160000002</v>
      </c>
      <c r="E4" s="12">
        <v>298054.57299999997</v>
      </c>
      <c r="F4" s="12">
        <v>285741.54849999998</v>
      </c>
      <c r="G4" s="12">
        <v>283825.32250000001</v>
      </c>
      <c r="H4" s="12">
        <v>282185.15749999997</v>
      </c>
      <c r="I4" s="12">
        <v>284416.33250000002</v>
      </c>
      <c r="J4" s="12">
        <v>286695.84250000003</v>
      </c>
      <c r="K4" s="12">
        <v>299446.98050000001</v>
      </c>
      <c r="L4" s="12">
        <v>267796.3725</v>
      </c>
      <c r="M4" s="12">
        <v>266436.02500000002</v>
      </c>
      <c r="N4" s="12">
        <v>274697.11369999999</v>
      </c>
      <c r="O4" s="12">
        <v>287857.125</v>
      </c>
      <c r="P4" s="12">
        <v>285788.174</v>
      </c>
      <c r="Q4" s="12">
        <v>284021.52250000002</v>
      </c>
      <c r="R4" s="12">
        <v>269419.92200000002</v>
      </c>
      <c r="S4" s="12">
        <v>295771.69799999997</v>
      </c>
      <c r="T4" s="12">
        <v>271376.00400000002</v>
      </c>
      <c r="U4" s="12">
        <v>279055.44949999999</v>
      </c>
      <c r="V4" s="12">
        <v>256999.592</v>
      </c>
      <c r="W4" s="12">
        <v>225625.73149999999</v>
      </c>
    </row>
    <row r="5" spans="1:23" x14ac:dyDescent="0.3">
      <c r="A5" s="11" t="s">
        <v>41</v>
      </c>
      <c r="B5" s="12">
        <v>327888.609</v>
      </c>
      <c r="C5" s="12">
        <v>195494.83799999999</v>
      </c>
      <c r="D5" s="12">
        <v>252661.64749999999</v>
      </c>
      <c r="E5" s="12">
        <v>223870.14300000001</v>
      </c>
      <c r="F5" s="12">
        <v>246425.54550000001</v>
      </c>
      <c r="G5" s="12">
        <v>199825.3475</v>
      </c>
      <c r="H5" s="12">
        <v>256676.495</v>
      </c>
      <c r="I5" s="12">
        <v>204042.73749999999</v>
      </c>
      <c r="J5" s="12">
        <v>233720.435</v>
      </c>
      <c r="K5" s="12">
        <v>241405.32550000001</v>
      </c>
      <c r="L5" s="12">
        <v>198059.23250000001</v>
      </c>
      <c r="M5" s="12">
        <v>209691.3475</v>
      </c>
      <c r="N5" s="12">
        <v>221963.81200000001</v>
      </c>
      <c r="O5" s="12">
        <v>214247.25049999999</v>
      </c>
      <c r="P5" s="12">
        <v>213444.106</v>
      </c>
      <c r="Q5" s="12">
        <v>244135.33</v>
      </c>
      <c r="R5" s="12">
        <v>185390.7775</v>
      </c>
      <c r="S5" s="12">
        <v>275094.52399999998</v>
      </c>
      <c r="T5" s="12">
        <v>209121.61600000001</v>
      </c>
      <c r="U5" s="12">
        <v>252259.5625</v>
      </c>
      <c r="V5" s="12">
        <v>208678.97700000001</v>
      </c>
      <c r="W5" s="12">
        <v>252306.861</v>
      </c>
    </row>
    <row r="6" spans="1:23" x14ac:dyDescent="0.3">
      <c r="A6" s="11" t="s">
        <v>42</v>
      </c>
      <c r="B6" s="12">
        <v>108257.9715</v>
      </c>
      <c r="C6" s="12">
        <v>58092.127500000002</v>
      </c>
      <c r="D6" s="12">
        <v>92552.952499999999</v>
      </c>
      <c r="E6" s="12">
        <v>88570.090500000006</v>
      </c>
      <c r="F6" s="12">
        <v>107138.428</v>
      </c>
      <c r="G6" s="12">
        <v>65093.425000000003</v>
      </c>
      <c r="H6" s="12">
        <v>102450.895</v>
      </c>
      <c r="I6" s="12">
        <v>59504.167500000003</v>
      </c>
      <c r="J6" s="12">
        <v>86095.07</v>
      </c>
      <c r="K6" s="12">
        <v>83597.676999999996</v>
      </c>
      <c r="L6" s="12">
        <v>68236.052500000005</v>
      </c>
      <c r="M6" s="12">
        <v>65721.354999999996</v>
      </c>
      <c r="N6" s="12">
        <v>68972.966</v>
      </c>
      <c r="O6" s="12">
        <v>85183.512000000002</v>
      </c>
      <c r="P6" s="12">
        <v>70434.167499999996</v>
      </c>
      <c r="Q6" s="12">
        <v>93587.6</v>
      </c>
      <c r="R6" s="12">
        <v>63499.090499999998</v>
      </c>
      <c r="S6" s="12">
        <v>116509.2445</v>
      </c>
      <c r="T6" s="12">
        <v>81243.864000000001</v>
      </c>
      <c r="U6" s="12">
        <v>114780.9425</v>
      </c>
      <c r="V6" s="12">
        <v>98398.607999999993</v>
      </c>
      <c r="W6" s="12">
        <v>128122.295</v>
      </c>
    </row>
    <row r="7" spans="1:23" x14ac:dyDescent="0.3">
      <c r="A7" s="11" t="s">
        <v>43</v>
      </c>
      <c r="B7" s="12">
        <v>73300.324500000002</v>
      </c>
      <c r="C7" s="12">
        <v>23647.089</v>
      </c>
      <c r="D7" s="12">
        <v>40524.218500000003</v>
      </c>
      <c r="E7" s="12">
        <v>46173.645499999999</v>
      </c>
      <c r="F7" s="12">
        <v>72346.354500000001</v>
      </c>
      <c r="G7" s="12">
        <v>33853.824999999997</v>
      </c>
      <c r="H7" s="12">
        <v>51542.672500000001</v>
      </c>
      <c r="I7" s="12">
        <v>30028.125</v>
      </c>
      <c r="J7" s="12">
        <v>48049.2425</v>
      </c>
      <c r="K7" s="12">
        <v>35686.699999999997</v>
      </c>
      <c r="L7" s="12">
        <v>34439.35</v>
      </c>
      <c r="M7" s="12">
        <v>34130.487500000003</v>
      </c>
      <c r="N7" s="12">
        <v>35213.659500000002</v>
      </c>
      <c r="O7" s="12">
        <v>47365.787499999999</v>
      </c>
      <c r="P7" s="12">
        <v>41779</v>
      </c>
      <c r="Q7" s="12">
        <v>76418.925000000003</v>
      </c>
      <c r="R7" s="12">
        <v>44589.837500000001</v>
      </c>
      <c r="S7" s="12">
        <v>91871.325500000006</v>
      </c>
      <c r="T7" s="12">
        <v>57466.196000000004</v>
      </c>
      <c r="U7" s="12">
        <v>64241.823499999999</v>
      </c>
      <c r="V7" s="12">
        <v>77287.476999999999</v>
      </c>
      <c r="W7" s="12">
        <v>113510.3285</v>
      </c>
    </row>
    <row r="8" spans="1:23" x14ac:dyDescent="0.3">
      <c r="A8" s="11" t="s">
        <v>44</v>
      </c>
      <c r="B8" s="12">
        <v>13885.460999999999</v>
      </c>
      <c r="C8" s="12">
        <v>3445.6695</v>
      </c>
      <c r="D8" s="12">
        <v>9876.2540000000008</v>
      </c>
      <c r="E8" s="12">
        <v>18951.637500000001</v>
      </c>
      <c r="F8" s="12">
        <v>19706.216</v>
      </c>
      <c r="G8" s="12">
        <v>6307.95</v>
      </c>
      <c r="H8" s="12">
        <v>18138.787499999999</v>
      </c>
      <c r="I8" s="12">
        <v>7126.4750000000004</v>
      </c>
      <c r="J8" s="12">
        <v>15997.0625</v>
      </c>
      <c r="K8" s="12">
        <v>13327.725</v>
      </c>
      <c r="L8" s="12">
        <v>15973.1875</v>
      </c>
      <c r="M8" s="12">
        <v>12393.105</v>
      </c>
      <c r="N8" s="12">
        <v>11360.8045</v>
      </c>
      <c r="O8" s="12">
        <v>7929.6125000000002</v>
      </c>
      <c r="P8" s="12">
        <v>6308.9750000000004</v>
      </c>
      <c r="Q8" s="12">
        <v>23968.61</v>
      </c>
      <c r="R8" s="12">
        <v>8769.4869999999992</v>
      </c>
      <c r="S8" s="12">
        <v>42097.106</v>
      </c>
      <c r="T8" s="12">
        <v>19912.776999999998</v>
      </c>
      <c r="U8" s="12">
        <v>28804.7765</v>
      </c>
      <c r="V8" s="12">
        <v>30528.138500000001</v>
      </c>
      <c r="W8" s="12">
        <v>33356.325499999999</v>
      </c>
    </row>
    <row r="9" spans="1:23" x14ac:dyDescent="0.3">
      <c r="A9" s="11" t="s">
        <v>45</v>
      </c>
      <c r="B9" s="12">
        <v>107073.25199999999</v>
      </c>
      <c r="C9" s="12">
        <v>79176.241500000004</v>
      </c>
      <c r="D9" s="12">
        <v>84209.758499999996</v>
      </c>
      <c r="E9" s="12">
        <v>65023.120999999999</v>
      </c>
      <c r="F9" s="12">
        <v>81877.815000000002</v>
      </c>
      <c r="G9" s="12">
        <v>51087.577499999999</v>
      </c>
      <c r="H9" s="12">
        <v>53498.167500000003</v>
      </c>
      <c r="I9" s="12">
        <v>53557.162499999999</v>
      </c>
      <c r="J9" s="12">
        <v>57457.35</v>
      </c>
      <c r="K9" s="12">
        <v>55721.5795</v>
      </c>
      <c r="L9" s="12">
        <v>47720.23</v>
      </c>
      <c r="M9" s="12">
        <v>36430.44</v>
      </c>
      <c r="N9" s="12">
        <v>52383.572999999997</v>
      </c>
      <c r="O9" s="12">
        <v>61060.4375</v>
      </c>
      <c r="P9" s="12">
        <v>60881.74</v>
      </c>
      <c r="Q9" s="12">
        <v>60117.724999999999</v>
      </c>
      <c r="R9" s="12">
        <v>42378.8505</v>
      </c>
      <c r="S9" s="12">
        <v>68688.749500000005</v>
      </c>
      <c r="T9" s="12">
        <v>35032.080499999996</v>
      </c>
      <c r="U9" s="12">
        <v>70807.823000000004</v>
      </c>
      <c r="V9" s="12">
        <v>60714.97</v>
      </c>
      <c r="W9" s="12">
        <v>113689.30349999999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584AB-421A-46CF-B3B9-91DB1B02CC9F}">
  <dimension ref="B4:D9"/>
  <sheetViews>
    <sheetView workbookViewId="0">
      <selection activeCell="D9" sqref="D9"/>
    </sheetView>
  </sheetViews>
  <sheetFormatPr baseColWidth="10" defaultRowHeight="14.4" x14ac:dyDescent="0.3"/>
  <sheetData>
    <row r="4" spans="2:4" x14ac:dyDescent="0.3">
      <c r="C4">
        <v>12758676</v>
      </c>
    </row>
    <row r="5" spans="2:4" x14ac:dyDescent="0.3">
      <c r="C5">
        <v>3521883</v>
      </c>
    </row>
    <row r="6" spans="2:4" x14ac:dyDescent="0.3">
      <c r="C6">
        <v>9197212</v>
      </c>
    </row>
    <row r="7" spans="2:4" x14ac:dyDescent="0.3">
      <c r="B7">
        <v>1984</v>
      </c>
      <c r="C7">
        <f>SUM(C4:C6)</f>
        <v>25477771</v>
      </c>
      <c r="D7">
        <f>(C7/250)</f>
        <v>101911.084</v>
      </c>
    </row>
    <row r="9" spans="2:4" x14ac:dyDescent="0.3">
      <c r="B9">
        <v>1973</v>
      </c>
      <c r="C9">
        <v>11309434</v>
      </c>
      <c r="D9">
        <f>(C9/250)</f>
        <v>45237.735999999997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9CAA9-63AF-4E0A-9753-B7F27F530C67}">
  <dimension ref="B2:X12"/>
  <sheetViews>
    <sheetView topLeftCell="I17" workbookViewId="0">
      <selection activeCell="L15" sqref="L15"/>
    </sheetView>
  </sheetViews>
  <sheetFormatPr baseColWidth="10" defaultRowHeight="14.4" x14ac:dyDescent="0.3"/>
  <sheetData>
    <row r="2" spans="2:24" x14ac:dyDescent="0.3">
      <c r="B2" s="9"/>
      <c r="C2" s="10" t="s">
        <v>8</v>
      </c>
      <c r="D2" s="10" t="s">
        <v>9</v>
      </c>
      <c r="E2" s="10" t="s">
        <v>10</v>
      </c>
      <c r="F2" s="10" t="s">
        <v>11</v>
      </c>
      <c r="G2" s="10" t="s">
        <v>12</v>
      </c>
      <c r="H2" s="10" t="s">
        <v>13</v>
      </c>
      <c r="I2" s="10" t="s">
        <v>14</v>
      </c>
      <c r="J2" s="10" t="s">
        <v>15</v>
      </c>
      <c r="K2" s="10" t="s">
        <v>16</v>
      </c>
      <c r="L2" s="10" t="s">
        <v>17</v>
      </c>
      <c r="M2" s="10" t="s">
        <v>18</v>
      </c>
      <c r="N2" s="10" t="s">
        <v>19</v>
      </c>
      <c r="O2" s="10" t="s">
        <v>20</v>
      </c>
      <c r="P2" s="10" t="s">
        <v>21</v>
      </c>
      <c r="Q2" s="10" t="s">
        <v>22</v>
      </c>
      <c r="R2" s="10" t="s">
        <v>23</v>
      </c>
      <c r="S2" s="10" t="s">
        <v>24</v>
      </c>
      <c r="T2" s="10" t="s">
        <v>25</v>
      </c>
      <c r="U2" s="10" t="s">
        <v>26</v>
      </c>
      <c r="V2" s="10" t="s">
        <v>27</v>
      </c>
      <c r="W2" s="10" t="s">
        <v>28</v>
      </c>
      <c r="X2" s="10" t="s">
        <v>29</v>
      </c>
    </row>
    <row r="3" spans="2:24" x14ac:dyDescent="0.3">
      <c r="B3" s="11" t="s">
        <v>30</v>
      </c>
      <c r="C3" s="12">
        <v>1575.0585000000001</v>
      </c>
      <c r="D3" s="12">
        <v>44.44</v>
      </c>
      <c r="E3" s="12">
        <v>4.4999999999999997E-3</v>
      </c>
      <c r="F3" s="12">
        <v>829.22749999999996</v>
      </c>
      <c r="G3" s="12">
        <v>1287.2025000000001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12">
        <v>0</v>
      </c>
      <c r="P3" s="12">
        <v>0</v>
      </c>
      <c r="Q3" s="12">
        <v>0</v>
      </c>
      <c r="R3" s="12">
        <v>0</v>
      </c>
      <c r="S3" s="12">
        <v>0</v>
      </c>
      <c r="T3" s="12">
        <v>0</v>
      </c>
      <c r="U3" s="12">
        <v>0</v>
      </c>
      <c r="V3" s="12">
        <v>0</v>
      </c>
      <c r="W3" s="12">
        <v>3.343</v>
      </c>
      <c r="X3" s="12">
        <v>0</v>
      </c>
    </row>
    <row r="4" spans="2:24" x14ac:dyDescent="0.3">
      <c r="B4" s="11" t="s">
        <v>31</v>
      </c>
      <c r="C4" s="12">
        <v>2635.529</v>
      </c>
      <c r="D4" s="12">
        <v>457.17200000000003</v>
      </c>
      <c r="E4" s="12">
        <v>6.4219999999999997</v>
      </c>
      <c r="F4" s="12">
        <v>781.50300000000004</v>
      </c>
      <c r="G4" s="12">
        <v>2057.4524999999999</v>
      </c>
      <c r="H4" s="12">
        <v>0</v>
      </c>
      <c r="I4" s="12">
        <v>0</v>
      </c>
      <c r="J4" s="12">
        <v>306.75099999999998</v>
      </c>
      <c r="K4" s="12">
        <v>383.43349999999998</v>
      </c>
      <c r="L4" s="12">
        <v>294.42399999999998</v>
      </c>
      <c r="M4" s="12">
        <v>0</v>
      </c>
      <c r="N4" s="12">
        <v>30.542999999999999</v>
      </c>
      <c r="O4" s="12">
        <v>0</v>
      </c>
      <c r="P4" s="12">
        <v>0</v>
      </c>
      <c r="Q4" s="12">
        <v>33.887</v>
      </c>
      <c r="R4" s="12">
        <v>0</v>
      </c>
      <c r="S4" s="12">
        <v>0</v>
      </c>
      <c r="T4" s="12">
        <v>0</v>
      </c>
      <c r="U4" s="12">
        <v>0</v>
      </c>
      <c r="V4" s="12">
        <v>4.3505000000000003</v>
      </c>
      <c r="W4" s="12">
        <v>8.5129999999999999</v>
      </c>
      <c r="X4" s="12">
        <v>0</v>
      </c>
    </row>
    <row r="5" spans="2:24" x14ac:dyDescent="0.3">
      <c r="B5" s="11" t="s">
        <v>32</v>
      </c>
      <c r="C5" s="12">
        <v>5894.2939999999999</v>
      </c>
      <c r="D5" s="12">
        <v>3003.279</v>
      </c>
      <c r="E5" s="12">
        <v>5401.1279999999997</v>
      </c>
      <c r="F5" s="12">
        <v>2882.24</v>
      </c>
      <c r="G5" s="12">
        <v>5447.7025000000003</v>
      </c>
      <c r="H5" s="12">
        <v>453.30250000000001</v>
      </c>
      <c r="I5" s="12">
        <v>1500.0775000000001</v>
      </c>
      <c r="J5" s="12">
        <v>1635.1395</v>
      </c>
      <c r="K5" s="12">
        <v>2408.415</v>
      </c>
      <c r="L5" s="12">
        <v>752.56650000000002</v>
      </c>
      <c r="M5" s="12">
        <v>47.076000000000001</v>
      </c>
      <c r="N5" s="12">
        <v>546.8125</v>
      </c>
      <c r="O5" s="12">
        <v>522.74149999999997</v>
      </c>
      <c r="P5" s="12">
        <v>496.31200000000001</v>
      </c>
      <c r="Q5" s="12">
        <v>139.4385</v>
      </c>
      <c r="R5" s="12">
        <v>654.86149999999998</v>
      </c>
      <c r="S5" s="12">
        <v>96.531000000000006</v>
      </c>
      <c r="T5" s="12">
        <v>202.58949999999999</v>
      </c>
      <c r="U5" s="12">
        <v>41.975999999999999</v>
      </c>
      <c r="V5" s="12">
        <v>28.2715</v>
      </c>
      <c r="W5" s="12">
        <v>323.05099999999999</v>
      </c>
      <c r="X5" s="12">
        <v>203.5685</v>
      </c>
    </row>
    <row r="6" spans="2:24" x14ac:dyDescent="0.3">
      <c r="B6" s="11" t="s">
        <v>33</v>
      </c>
      <c r="C6" s="12">
        <v>28932.596000000001</v>
      </c>
      <c r="D6" s="12">
        <v>23627.13</v>
      </c>
      <c r="E6" s="12">
        <v>9732.24</v>
      </c>
      <c r="F6" s="12">
        <v>28273.218499999999</v>
      </c>
      <c r="G6" s="12">
        <v>18303.385999999999</v>
      </c>
      <c r="H6" s="12">
        <v>11715.4825</v>
      </c>
      <c r="I6" s="12">
        <v>7293.0590000000002</v>
      </c>
      <c r="J6" s="12">
        <v>18625.440999999999</v>
      </c>
      <c r="K6" s="12">
        <v>14683.3295</v>
      </c>
      <c r="L6" s="12">
        <v>7139.3495000000003</v>
      </c>
      <c r="M6" s="12">
        <v>8386.1654999999992</v>
      </c>
      <c r="N6" s="12">
        <v>3648.3339999999998</v>
      </c>
      <c r="O6" s="12">
        <v>9513.8179999999993</v>
      </c>
      <c r="P6" s="12">
        <v>9778.4689999999991</v>
      </c>
      <c r="Q6" s="12">
        <v>11610.328</v>
      </c>
      <c r="R6" s="12">
        <v>6648.1435000000001</v>
      </c>
      <c r="S6" s="12">
        <v>4513.7534999999998</v>
      </c>
      <c r="T6" s="12">
        <v>14395.585499999999</v>
      </c>
      <c r="U6" s="12">
        <v>4333.2285000000002</v>
      </c>
      <c r="V6" s="12">
        <v>8486.6324999999997</v>
      </c>
      <c r="W6" s="12">
        <v>6899.8135000000002</v>
      </c>
      <c r="X6" s="12">
        <v>9607.8435000000009</v>
      </c>
    </row>
    <row r="7" spans="2:24" x14ac:dyDescent="0.3">
      <c r="B7" s="11" t="s">
        <v>34</v>
      </c>
      <c r="C7" s="12">
        <v>71302.729500000001</v>
      </c>
      <c r="D7" s="12">
        <v>69392.326000000001</v>
      </c>
      <c r="E7" s="12">
        <v>62887.181499999999</v>
      </c>
      <c r="F7" s="12">
        <v>74362.756999999998</v>
      </c>
      <c r="G7" s="12">
        <v>42162.139499999997</v>
      </c>
      <c r="H7" s="12">
        <v>79597.383000000002</v>
      </c>
      <c r="I7" s="12">
        <v>26989.886500000001</v>
      </c>
      <c r="J7" s="12">
        <v>70293.91</v>
      </c>
      <c r="K7" s="12">
        <v>55696.841999999997</v>
      </c>
      <c r="L7" s="12">
        <v>55739.599499999997</v>
      </c>
      <c r="M7" s="12">
        <v>66593.798999999999</v>
      </c>
      <c r="N7" s="12">
        <v>40410.3675</v>
      </c>
      <c r="O7" s="12">
        <v>46535.851000000002</v>
      </c>
      <c r="P7" s="12">
        <v>38323.186500000003</v>
      </c>
      <c r="Q7" s="12">
        <v>52196.286999999997</v>
      </c>
      <c r="R7" s="12">
        <v>38018.101999999999</v>
      </c>
      <c r="S7" s="12">
        <v>33660.15</v>
      </c>
      <c r="T7" s="12">
        <v>41050.008000000002</v>
      </c>
      <c r="U7" s="12">
        <v>33226.764999999999</v>
      </c>
      <c r="V7" s="12">
        <v>56873.281999999999</v>
      </c>
      <c r="W7" s="12">
        <v>42274.601499999997</v>
      </c>
      <c r="X7" s="12">
        <v>78158.378500000006</v>
      </c>
    </row>
    <row r="8" spans="2:24" x14ac:dyDescent="0.3">
      <c r="B8" s="11" t="s">
        <v>35</v>
      </c>
      <c r="C8" s="12">
        <v>189238.201</v>
      </c>
      <c r="D8" s="12">
        <v>143460.47500000001</v>
      </c>
      <c r="E8" s="12">
        <v>167796.3775</v>
      </c>
      <c r="F8" s="12">
        <v>189087.0435</v>
      </c>
      <c r="G8" s="12">
        <v>110322.238</v>
      </c>
      <c r="H8" s="12">
        <v>190559.736</v>
      </c>
      <c r="I8" s="12">
        <v>149399.78950000001</v>
      </c>
      <c r="J8" s="12">
        <v>188131.2905</v>
      </c>
      <c r="K8" s="12">
        <v>160282.364</v>
      </c>
      <c r="L8" s="12">
        <v>165537.5895</v>
      </c>
      <c r="M8" s="12">
        <v>183371.9785</v>
      </c>
      <c r="N8" s="12">
        <v>197993.69099999999</v>
      </c>
      <c r="O8" s="12">
        <v>180586.33100000001</v>
      </c>
      <c r="P8" s="12">
        <v>115139.87300000001</v>
      </c>
      <c r="Q8" s="12">
        <v>228841.19450000001</v>
      </c>
      <c r="R8" s="12">
        <v>122560.4145</v>
      </c>
      <c r="S8" s="12">
        <v>144931.62100000001</v>
      </c>
      <c r="T8" s="12">
        <v>128159.5975</v>
      </c>
      <c r="U8" s="12">
        <v>164436.38200000001</v>
      </c>
      <c r="V8" s="12">
        <v>206757.34599999999</v>
      </c>
      <c r="W8" s="12">
        <v>172914.3175</v>
      </c>
      <c r="X8" s="12">
        <v>254711.666</v>
      </c>
    </row>
    <row r="9" spans="2:24" x14ac:dyDescent="0.3">
      <c r="B9" s="11" t="s">
        <v>36</v>
      </c>
      <c r="C9" s="12">
        <v>312345.36199999985</v>
      </c>
      <c r="D9" s="12">
        <v>252319.44499999995</v>
      </c>
      <c r="E9" s="12">
        <v>340841.53609999997</v>
      </c>
      <c r="F9" s="12">
        <v>285273.25800000003</v>
      </c>
      <c r="G9" s="12">
        <v>306197.90299999993</v>
      </c>
      <c r="H9" s="12">
        <v>240033.43250000005</v>
      </c>
      <c r="I9" s="12">
        <v>345713.9329999999</v>
      </c>
      <c r="J9" s="12">
        <v>227771.96950000001</v>
      </c>
      <c r="K9" s="12">
        <v>283258.62200000003</v>
      </c>
      <c r="L9" s="12">
        <v>332914.51299999998</v>
      </c>
      <c r="M9" s="12">
        <v>247016.83499999996</v>
      </c>
      <c r="N9" s="12">
        <v>244248.74400000001</v>
      </c>
      <c r="O9" s="12">
        <v>248952.60919999995</v>
      </c>
      <c r="P9" s="12">
        <v>283324.66000000003</v>
      </c>
      <c r="Q9" s="12">
        <v>301833.57549999998</v>
      </c>
      <c r="R9" s="12">
        <v>307976.10700000002</v>
      </c>
      <c r="S9" s="12">
        <v>252587.73899999983</v>
      </c>
      <c r="T9" s="12">
        <v>307627.72450000013</v>
      </c>
      <c r="U9" s="12">
        <v>279760.11049999995</v>
      </c>
      <c r="V9" s="12">
        <v>373224.22499999992</v>
      </c>
      <c r="W9" s="12">
        <v>324874.02</v>
      </c>
      <c r="X9" s="12">
        <v>362326.13000000018</v>
      </c>
    </row>
    <row r="10" spans="2:24" x14ac:dyDescent="0.3">
      <c r="B10" s="11" t="s">
        <v>37</v>
      </c>
      <c r="C10" s="12">
        <v>252294.03700000001</v>
      </c>
      <c r="D10" s="12">
        <v>132488.174</v>
      </c>
      <c r="E10" s="12">
        <v>166667.65650000001</v>
      </c>
      <c r="F10" s="12">
        <v>131039.2865</v>
      </c>
      <c r="G10" s="12">
        <v>250301.27050000001</v>
      </c>
      <c r="H10" s="12">
        <v>92167.792499999996</v>
      </c>
      <c r="I10" s="12">
        <v>175103.0405</v>
      </c>
      <c r="J10" s="12">
        <v>79166.986499999999</v>
      </c>
      <c r="K10" s="12">
        <v>163757.25750000001</v>
      </c>
      <c r="L10" s="12">
        <v>148989.03450000001</v>
      </c>
      <c r="M10" s="12">
        <v>105832.49649999999</v>
      </c>
      <c r="N10" s="12">
        <v>109114.56200000001</v>
      </c>
      <c r="O10" s="12">
        <v>148715.448</v>
      </c>
      <c r="P10" s="12">
        <v>207315.34099999999</v>
      </c>
      <c r="Q10" s="12">
        <v>79229.087</v>
      </c>
      <c r="R10" s="12">
        <v>228030.90100000001</v>
      </c>
      <c r="S10" s="12">
        <v>145152.82250000001</v>
      </c>
      <c r="T10" s="12">
        <v>276980.78950000001</v>
      </c>
      <c r="U10" s="12">
        <v>156660.57250000001</v>
      </c>
      <c r="V10" s="12">
        <v>138511.37</v>
      </c>
      <c r="W10" s="12">
        <v>151526.883</v>
      </c>
      <c r="X10" s="12">
        <v>134150.10699999999</v>
      </c>
    </row>
    <row r="11" spans="2:24" x14ac:dyDescent="0.3">
      <c r="B11" s="11" t="s">
        <v>38</v>
      </c>
      <c r="C11" s="12">
        <v>90836.645499999999</v>
      </c>
      <c r="D11" s="12">
        <v>16223.9745</v>
      </c>
      <c r="E11" s="12">
        <v>30627.536499999998</v>
      </c>
      <c r="F11" s="12">
        <v>28114.676500000001</v>
      </c>
      <c r="G11" s="12">
        <v>75484.705000000002</v>
      </c>
      <c r="H11" s="12">
        <v>24158.178</v>
      </c>
      <c r="I11" s="12">
        <v>58191.222999999998</v>
      </c>
      <c r="J11" s="12">
        <v>52728.578000000001</v>
      </c>
      <c r="K11" s="12">
        <v>47164.349499999997</v>
      </c>
      <c r="L11" s="12">
        <v>17692.257000000001</v>
      </c>
      <c r="M11" s="12">
        <v>20976.074499999999</v>
      </c>
      <c r="N11" s="12">
        <v>28809.701000000001</v>
      </c>
      <c r="O11" s="12">
        <v>29765.13</v>
      </c>
      <c r="P11" s="12">
        <v>49265.883500000004</v>
      </c>
      <c r="Q11" s="12">
        <v>4752.3649999999998</v>
      </c>
      <c r="R11" s="12">
        <v>78361.183000000005</v>
      </c>
      <c r="S11" s="12">
        <v>33105.347999999998</v>
      </c>
      <c r="T11" s="12">
        <v>115881.3895</v>
      </c>
      <c r="U11" s="12">
        <v>35693.502999999997</v>
      </c>
      <c r="V11" s="12">
        <v>26064.9</v>
      </c>
      <c r="W11" s="12">
        <v>33780.050999999999</v>
      </c>
      <c r="X11" s="12">
        <v>27453.1515</v>
      </c>
    </row>
    <row r="12" spans="2:24" x14ac:dyDescent="0.3">
      <c r="B12" s="11" t="s">
        <v>39</v>
      </c>
      <c r="C12" s="12">
        <v>10702.504999999999</v>
      </c>
      <c r="D12" s="12">
        <v>3301.9344999999998</v>
      </c>
      <c r="E12" s="12">
        <v>0</v>
      </c>
      <c r="F12" s="12">
        <v>0</v>
      </c>
      <c r="G12" s="12">
        <v>1671.9079999999999</v>
      </c>
      <c r="H12" s="12">
        <v>1308.1405</v>
      </c>
      <c r="I12" s="12">
        <v>301.166</v>
      </c>
      <c r="J12" s="12">
        <v>14.933999999999999</v>
      </c>
      <c r="K12" s="12">
        <v>380.3895</v>
      </c>
      <c r="L12" s="12">
        <v>126.654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5734.9634999999998</v>
      </c>
      <c r="U12" s="12">
        <v>0</v>
      </c>
      <c r="V12" s="12">
        <v>0</v>
      </c>
      <c r="W12" s="12">
        <v>0</v>
      </c>
      <c r="X12" s="12"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F1E32-0245-4F8C-993F-1D806BB6E8CB}">
  <dimension ref="A1:W3"/>
  <sheetViews>
    <sheetView topLeftCell="G1" workbookViewId="0">
      <selection activeCell="M32" sqref="M32"/>
    </sheetView>
  </sheetViews>
  <sheetFormatPr baseColWidth="10" defaultRowHeight="14.4" x14ac:dyDescent="0.3"/>
  <sheetData>
    <row r="1" spans="1:23" x14ac:dyDescent="0.3">
      <c r="B1" s="10" t="s">
        <v>8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0" t="s">
        <v>14</v>
      </c>
      <c r="I1" s="10" t="s">
        <v>15</v>
      </c>
      <c r="J1" s="10" t="s">
        <v>16</v>
      </c>
      <c r="K1" s="10" t="s">
        <v>17</v>
      </c>
      <c r="L1" s="10" t="s">
        <v>18</v>
      </c>
      <c r="M1" s="10" t="s">
        <v>19</v>
      </c>
      <c r="N1" s="10" t="s">
        <v>20</v>
      </c>
      <c r="O1" s="10" t="s">
        <v>21</v>
      </c>
      <c r="P1" s="10" t="s">
        <v>22</v>
      </c>
      <c r="Q1" s="10" t="s">
        <v>23</v>
      </c>
      <c r="R1" s="10" t="s">
        <v>24</v>
      </c>
      <c r="S1" s="10" t="s">
        <v>25</v>
      </c>
      <c r="T1" s="10" t="s">
        <v>26</v>
      </c>
      <c r="U1" s="10" t="s">
        <v>27</v>
      </c>
      <c r="V1" s="10" t="s">
        <v>28</v>
      </c>
      <c r="W1" s="10" t="s">
        <v>29</v>
      </c>
    </row>
    <row r="2" spans="1:23" x14ac:dyDescent="0.3">
      <c r="A2" s="16" t="s">
        <v>35</v>
      </c>
      <c r="B2" s="17">
        <v>0.19594805870192245</v>
      </c>
      <c r="C2" s="17">
        <v>0.22265464734940424</v>
      </c>
      <c r="D2" s="17">
        <v>0.21403688940832816</v>
      </c>
      <c r="E2" s="17">
        <v>0.25530112315800402</v>
      </c>
      <c r="F2" s="17">
        <v>0.13565834585335251</v>
      </c>
      <c r="G2" s="17">
        <v>0.29775263597523005</v>
      </c>
      <c r="H2" s="17">
        <v>0.19542356924712803</v>
      </c>
      <c r="I2" s="17">
        <v>0.2945649829725604</v>
      </c>
      <c r="J2" s="17">
        <v>0.22016354532474072</v>
      </c>
      <c r="K2" s="17">
        <v>0.22701696458477272</v>
      </c>
      <c r="L2" s="17">
        <v>0.29004254066900376</v>
      </c>
      <c r="M2" s="17">
        <v>0.31688991098566849</v>
      </c>
      <c r="N2" s="17">
        <v>0.27172513417856686</v>
      </c>
      <c r="O2" s="17">
        <v>0.1636337665059118</v>
      </c>
      <c r="P2" s="17">
        <v>0.33720748634582232</v>
      </c>
      <c r="Q2" s="17">
        <v>0.15667684185949765</v>
      </c>
      <c r="R2" s="17">
        <v>0.2360265472095491</v>
      </c>
      <c r="S2" s="17">
        <v>0.14399426567102416</v>
      </c>
      <c r="T2" s="17">
        <v>0.24391569096482119</v>
      </c>
      <c r="U2" s="17">
        <v>0.25527162125435271</v>
      </c>
      <c r="V2" s="17">
        <v>0.23602577852838411</v>
      </c>
      <c r="W2" s="17">
        <v>0.29391700723523712</v>
      </c>
    </row>
    <row r="3" spans="1:23" x14ac:dyDescent="0.3">
      <c r="A3" s="16" t="s">
        <v>36</v>
      </c>
      <c r="B3" s="17">
        <v>0.32342025555637777</v>
      </c>
      <c r="C3" s="17">
        <v>0.39160679654707947</v>
      </c>
      <c r="D3" s="17">
        <v>0.43476899355589715</v>
      </c>
      <c r="E3" s="17">
        <v>0.3851696119747256</v>
      </c>
      <c r="F3" s="17">
        <v>0.37651793308204351</v>
      </c>
      <c r="G3" s="17">
        <v>0.37505607821086334</v>
      </c>
      <c r="H3" s="17">
        <v>0.45221382808790678</v>
      </c>
      <c r="I3" s="17">
        <v>0.35663204211844834</v>
      </c>
      <c r="J3" s="17">
        <v>0.38908349556985949</v>
      </c>
      <c r="K3" s="17">
        <v>0.45655637753187078</v>
      </c>
      <c r="L3" s="17">
        <v>0.39071067999310527</v>
      </c>
      <c r="M3" s="17">
        <v>0.39092135892613533</v>
      </c>
      <c r="N3" s="17">
        <v>0.37459469254610583</v>
      </c>
      <c r="O3" s="17">
        <v>0.40265357301381466</v>
      </c>
      <c r="P3" s="17">
        <v>0.44476494501573216</v>
      </c>
      <c r="Q3" s="17">
        <v>0.39370561865179338</v>
      </c>
      <c r="R3" s="17">
        <v>0.41134854831739387</v>
      </c>
      <c r="S3" s="17">
        <v>0.34563644981348857</v>
      </c>
      <c r="T3" s="17">
        <v>0.41498043089395026</v>
      </c>
      <c r="U3" s="17">
        <v>0.46079887776828643</v>
      </c>
      <c r="V3" s="17">
        <v>0.44344878204863414</v>
      </c>
      <c r="W3" s="17">
        <v>0.41809554091144585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75A20-476D-489A-9FED-E67FB2D94AFE}">
  <dimension ref="B1:X6"/>
  <sheetViews>
    <sheetView topLeftCell="I9" workbookViewId="0">
      <selection activeCell="Y14" sqref="Y14"/>
    </sheetView>
  </sheetViews>
  <sheetFormatPr baseColWidth="10" defaultRowHeight="14.4" x14ac:dyDescent="0.3"/>
  <sheetData>
    <row r="1" spans="2:24" x14ac:dyDescent="0.3">
      <c r="C1" s="10" t="s">
        <v>8</v>
      </c>
      <c r="D1" s="10" t="s">
        <v>9</v>
      </c>
      <c r="E1" s="10" t="s">
        <v>10</v>
      </c>
      <c r="F1" s="10" t="s">
        <v>11</v>
      </c>
      <c r="G1" s="10" t="s">
        <v>12</v>
      </c>
      <c r="H1" s="10" t="s">
        <v>13</v>
      </c>
      <c r="I1" s="10" t="s">
        <v>14</v>
      </c>
      <c r="J1" s="10" t="s">
        <v>15</v>
      </c>
      <c r="K1" s="10" t="s">
        <v>16</v>
      </c>
      <c r="L1" s="10" t="s">
        <v>17</v>
      </c>
      <c r="M1" s="10" t="s">
        <v>18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10" t="s">
        <v>28</v>
      </c>
      <c r="X1" s="10" t="s">
        <v>29</v>
      </c>
    </row>
    <row r="2" spans="2:24" x14ac:dyDescent="0.3">
      <c r="B2" s="16" t="s">
        <v>34</v>
      </c>
      <c r="C2" s="17">
        <v>7.3830925002681125E-2</v>
      </c>
      <c r="D2" s="17">
        <v>0.10769882000101348</v>
      </c>
      <c r="E2" s="17">
        <v>8.0217325978428594E-2</v>
      </c>
      <c r="F2" s="17">
        <v>0.10040294158613636</v>
      </c>
      <c r="G2" s="17">
        <v>5.1844906393290313E-2</v>
      </c>
      <c r="H2" s="17">
        <v>0.12437218429490249</v>
      </c>
      <c r="I2" s="17">
        <v>3.530433323271099E-2</v>
      </c>
      <c r="J2" s="17">
        <v>0.11006209731083885</v>
      </c>
      <c r="K2" s="17">
        <v>7.650507449535697E-2</v>
      </c>
      <c r="L2" s="17">
        <v>7.6440853850061136E-2</v>
      </c>
      <c r="M2" s="17">
        <v>0.10533253124473957</v>
      </c>
      <c r="N2" s="17">
        <v>6.4676999026060639E-2</v>
      </c>
      <c r="O2" s="17">
        <v>7.0021691492745342E-2</v>
      </c>
      <c r="P2" s="17">
        <v>5.4463907142780252E-2</v>
      </c>
      <c r="Q2" s="17">
        <v>7.6913506653869188E-2</v>
      </c>
      <c r="R2" s="17">
        <v>4.8600979191794839E-2</v>
      </c>
      <c r="S2" s="17">
        <v>5.4816808976803647E-2</v>
      </c>
      <c r="T2" s="17">
        <v>4.6121912623435533E-2</v>
      </c>
      <c r="U2" s="17">
        <v>4.9286716509614859E-2</v>
      </c>
      <c r="V2" s="17">
        <v>7.0218230128548831E-2</v>
      </c>
      <c r="W2" s="17">
        <v>5.7704277328074309E-2</v>
      </c>
      <c r="X2" s="17">
        <v>9.0188553433115645E-2</v>
      </c>
    </row>
    <row r="3" spans="2:24" x14ac:dyDescent="0.3">
      <c r="B3" s="16" t="s">
        <v>35</v>
      </c>
      <c r="C3" s="17">
        <v>0.19594805870192245</v>
      </c>
      <c r="D3" s="17">
        <v>0.22265464734940424</v>
      </c>
      <c r="E3" s="17">
        <v>0.21403688940832816</v>
      </c>
      <c r="F3" s="17">
        <v>0.25530112315800402</v>
      </c>
      <c r="G3" s="17">
        <v>0.13565834585335251</v>
      </c>
      <c r="H3" s="17">
        <v>0.29775263597523005</v>
      </c>
      <c r="I3" s="17">
        <v>0.19542356924712803</v>
      </c>
      <c r="J3" s="17">
        <v>0.2945649829725604</v>
      </c>
      <c r="K3" s="17">
        <v>0.22016354532474072</v>
      </c>
      <c r="L3" s="17">
        <v>0.22701696458477272</v>
      </c>
      <c r="M3" s="17">
        <v>0.29004254066900376</v>
      </c>
      <c r="N3" s="17">
        <v>0.31688991098566849</v>
      </c>
      <c r="O3" s="17">
        <v>0.27172513417856686</v>
      </c>
      <c r="P3" s="17">
        <v>0.1636337665059118</v>
      </c>
      <c r="Q3" s="17">
        <v>0.33720748634582232</v>
      </c>
      <c r="R3" s="17">
        <v>0.15667684185949765</v>
      </c>
      <c r="S3" s="17">
        <v>0.2360265472095491</v>
      </c>
      <c r="T3" s="17">
        <v>0.14399426567102416</v>
      </c>
      <c r="U3" s="17">
        <v>0.24391569096482119</v>
      </c>
      <c r="V3" s="17">
        <v>0.25527162125435271</v>
      </c>
      <c r="W3" s="17">
        <v>0.23602577852838411</v>
      </c>
      <c r="X3" s="17">
        <v>0.29391700723523712</v>
      </c>
    </row>
    <row r="4" spans="2:24" x14ac:dyDescent="0.3">
      <c r="B4" s="16" t="s">
        <v>36</v>
      </c>
      <c r="C4" s="17">
        <v>0.32342025555637777</v>
      </c>
      <c r="D4" s="17">
        <v>0.39160679654707947</v>
      </c>
      <c r="E4" s="17">
        <v>0.43476899355589715</v>
      </c>
      <c r="F4" s="17">
        <v>0.3851696119747256</v>
      </c>
      <c r="G4" s="17">
        <v>0.37651793308204351</v>
      </c>
      <c r="H4" s="17">
        <v>0.37505607821086334</v>
      </c>
      <c r="I4" s="17">
        <v>0.45221382808790678</v>
      </c>
      <c r="J4" s="17">
        <v>0.35663204211844834</v>
      </c>
      <c r="K4" s="17">
        <v>0.38908349556985949</v>
      </c>
      <c r="L4" s="17">
        <v>0.45655637753187078</v>
      </c>
      <c r="M4" s="17">
        <v>0.39071067999310527</v>
      </c>
      <c r="N4" s="17">
        <v>0.39092135892613533</v>
      </c>
      <c r="O4" s="17">
        <v>0.37459469254610583</v>
      </c>
      <c r="P4" s="17">
        <v>0.40265357301381466</v>
      </c>
      <c r="Q4" s="17">
        <v>0.44476494501573216</v>
      </c>
      <c r="R4" s="17">
        <v>0.39370561865179338</v>
      </c>
      <c r="S4" s="17">
        <v>0.41134854831739387</v>
      </c>
      <c r="T4" s="17">
        <v>0.34563644981348857</v>
      </c>
      <c r="U4" s="17">
        <v>0.41498043089395026</v>
      </c>
      <c r="V4" s="17">
        <v>0.46079887776828643</v>
      </c>
      <c r="W4" s="17">
        <v>0.44344878204863414</v>
      </c>
      <c r="X4" s="17">
        <v>0.41809554091144585</v>
      </c>
    </row>
    <row r="5" spans="2:24" x14ac:dyDescent="0.3">
      <c r="B5" s="16" t="s">
        <v>37</v>
      </c>
      <c r="C5" s="17">
        <v>0.261239678410497</v>
      </c>
      <c r="D5" s="17">
        <v>0.20562533101843211</v>
      </c>
      <c r="E5" s="17">
        <v>0.21259712094938241</v>
      </c>
      <c r="F5" s="17">
        <v>0.17692633192645732</v>
      </c>
      <c r="G5" s="17">
        <v>0.30778433194060606</v>
      </c>
      <c r="H5" s="17">
        <v>0.14401365023350493</v>
      </c>
      <c r="I5" s="17">
        <v>0.22904490879844522</v>
      </c>
      <c r="J5" s="17">
        <v>0.12395504207930481</v>
      </c>
      <c r="K5" s="17">
        <v>0.22493665231850768</v>
      </c>
      <c r="L5" s="17">
        <v>0.20432240478290872</v>
      </c>
      <c r="M5" s="17">
        <v>0.16739703863861319</v>
      </c>
      <c r="N5" s="17">
        <v>0.17463841228870372</v>
      </c>
      <c r="O5" s="17">
        <v>0.22376956682411184</v>
      </c>
      <c r="P5" s="17">
        <v>0.29463112315824319</v>
      </c>
      <c r="Q5" s="17">
        <v>0.11674751712041281</v>
      </c>
      <c r="R5" s="17">
        <v>0.29150653219319655</v>
      </c>
      <c r="S5" s="17">
        <v>0.23638678209771455</v>
      </c>
      <c r="T5" s="17">
        <v>0.31120295449611579</v>
      </c>
      <c r="U5" s="17">
        <v>0.23238149200024336</v>
      </c>
      <c r="V5" s="17">
        <v>0.17101216796457386</v>
      </c>
      <c r="W5" s="17">
        <v>0.20683221057188841</v>
      </c>
      <c r="X5" s="17">
        <v>0.15479855551542282</v>
      </c>
    </row>
    <row r="6" spans="2:24" x14ac:dyDescent="0.3">
      <c r="B6" s="16" t="s">
        <v>38</v>
      </c>
      <c r="C6" s="17">
        <v>9.4057459068318444E-2</v>
      </c>
      <c r="D6" s="17">
        <v>2.518005967081335E-2</v>
      </c>
      <c r="E6" s="17">
        <v>3.9067724466817132E-2</v>
      </c>
      <c r="F6" s="17">
        <v>3.7959811284869666E-2</v>
      </c>
      <c r="G6" s="17">
        <v>9.2820182069985643E-2</v>
      </c>
      <c r="H6" s="17">
        <v>3.7747539594926868E-2</v>
      </c>
      <c r="I6" s="17">
        <v>7.611748674863808E-2</v>
      </c>
      <c r="J6" s="17">
        <v>8.2559326731123026E-2</v>
      </c>
      <c r="K6" s="17">
        <v>6.4784859292786337E-2</v>
      </c>
      <c r="L6" s="17">
        <v>2.4263023842048259E-2</v>
      </c>
      <c r="M6" s="17">
        <v>3.3178209620737129E-2</v>
      </c>
      <c r="N6" s="17">
        <v>4.6110073201341174E-2</v>
      </c>
      <c r="O6" s="17">
        <v>4.4787077174143847E-2</v>
      </c>
      <c r="P6" s="17">
        <v>7.0015381008336292E-2</v>
      </c>
      <c r="Q6" s="17">
        <v>7.0028172128242579E-3</v>
      </c>
      <c r="R6" s="17">
        <v>0.10017412821995764</v>
      </c>
      <c r="S6" s="17">
        <v>5.3913293239234182E-2</v>
      </c>
      <c r="T6" s="17">
        <v>0.13019903238998881</v>
      </c>
      <c r="U6" s="17">
        <v>5.2945737076603376E-2</v>
      </c>
      <c r="V6" s="17">
        <v>3.2180860363880751E-2</v>
      </c>
      <c r="W6" s="17">
        <v>4.6109327158542088E-2</v>
      </c>
      <c r="X6" s="17">
        <v>3.167875368557152E-2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7DDB2-D1B8-4FCC-A3F5-5C8950FA612C}">
  <dimension ref="A2:W8"/>
  <sheetViews>
    <sheetView topLeftCell="G8" workbookViewId="0">
      <selection activeCell="X13" sqref="X13"/>
    </sheetView>
  </sheetViews>
  <sheetFormatPr baseColWidth="10" defaultRowHeight="14.4" x14ac:dyDescent="0.3"/>
  <sheetData>
    <row r="2" spans="1:23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</row>
    <row r="3" spans="1:23" x14ac:dyDescent="0.3">
      <c r="A3" s="16" t="s">
        <v>40</v>
      </c>
      <c r="B3" s="19">
        <v>0.34724196071867286</v>
      </c>
      <c r="C3" s="19">
        <v>0.44149353266130009</v>
      </c>
      <c r="D3" s="19">
        <v>0.38794736919683065</v>
      </c>
      <c r="E3" s="19">
        <v>0.40242665938811029</v>
      </c>
      <c r="F3" s="19">
        <v>0.35136366442353628</v>
      </c>
      <c r="G3" s="19">
        <v>0.44348160689567062</v>
      </c>
      <c r="H3" s="19">
        <v>0.3691145138274306</v>
      </c>
      <c r="I3" s="19">
        <v>0.44532247622029986</v>
      </c>
      <c r="J3" s="19">
        <v>0.39380485500365769</v>
      </c>
      <c r="K3" s="19">
        <v>0.41065926338854669</v>
      </c>
      <c r="L3" s="19">
        <v>0.4235780237373778</v>
      </c>
      <c r="M3" s="19">
        <v>0.42643221518419672</v>
      </c>
      <c r="N3" s="19">
        <v>0.41333200395215697</v>
      </c>
      <c r="O3" s="19">
        <v>0.40909499335050564</v>
      </c>
      <c r="P3" s="19">
        <v>0.42112134571078064</v>
      </c>
      <c r="Q3" s="19">
        <v>0.36308293625611271</v>
      </c>
      <c r="R3" s="19">
        <v>0.43876038576237297</v>
      </c>
      <c r="S3" s="19">
        <v>0.33231556036825038</v>
      </c>
      <c r="T3" s="19">
        <v>0.40254391833391273</v>
      </c>
      <c r="U3" s="19">
        <v>0.34453400757875441</v>
      </c>
      <c r="V3" s="19">
        <v>0.3508010768586417</v>
      </c>
      <c r="W3" s="19">
        <v>0.26035415181078186</v>
      </c>
    </row>
    <row r="4" spans="1:23" x14ac:dyDescent="0.3">
      <c r="A4" s="16" t="s">
        <v>41</v>
      </c>
      <c r="B4" s="19">
        <v>0.33951462265287385</v>
      </c>
      <c r="C4" s="19">
        <v>0.3034134259873244</v>
      </c>
      <c r="D4" s="19">
        <v>0.32228891892307682</v>
      </c>
      <c r="E4" s="19">
        <v>0.30226449095356961</v>
      </c>
      <c r="F4" s="19">
        <v>0.30301852540863122</v>
      </c>
      <c r="G4" s="19">
        <v>0.31223030217039838</v>
      </c>
      <c r="H4" s="19">
        <v>0.33574770729340692</v>
      </c>
      <c r="I4" s="19">
        <v>0.31947819704857711</v>
      </c>
      <c r="J4" s="19">
        <v>0.32103793767629119</v>
      </c>
      <c r="K4" s="19">
        <v>0.33106138850480865</v>
      </c>
      <c r="L4" s="19">
        <v>0.31327361719693136</v>
      </c>
      <c r="M4" s="19">
        <v>0.33561206979943559</v>
      </c>
      <c r="N4" s="19">
        <v>0.3339851153988293</v>
      </c>
      <c r="O4" s="19">
        <v>0.30448257106250753</v>
      </c>
      <c r="P4" s="19">
        <v>0.31451920453767451</v>
      </c>
      <c r="Q4" s="19">
        <v>0.31209385711343418</v>
      </c>
      <c r="R4" s="19">
        <v>0.30191579170855171</v>
      </c>
      <c r="S4" s="19">
        <v>0.30908363280011025</v>
      </c>
      <c r="T4" s="19">
        <v>0.3101992566482033</v>
      </c>
      <c r="U4" s="19">
        <v>0.3114506388386738</v>
      </c>
      <c r="V4" s="19">
        <v>0.28484407029470976</v>
      </c>
      <c r="W4" s="19">
        <v>0.29114205350153444</v>
      </c>
    </row>
    <row r="5" spans="1:23" x14ac:dyDescent="0.3">
      <c r="A5" s="16" t="s">
        <v>42</v>
      </c>
      <c r="B5" s="19">
        <v>0.11209649659707474</v>
      </c>
      <c r="C5" s="19">
        <v>9.0160597630038017E-2</v>
      </c>
      <c r="D5" s="19">
        <v>0.11805824627326504</v>
      </c>
      <c r="E5" s="19">
        <v>0.11958536748106732</v>
      </c>
      <c r="F5" s="19">
        <v>0.13174335640116827</v>
      </c>
      <c r="G5" s="19">
        <v>0.10170951789315</v>
      </c>
      <c r="H5" s="19">
        <v>0.13401169868089233</v>
      </c>
      <c r="I5" s="19">
        <v>9.3168148902023726E-2</v>
      </c>
      <c r="J5" s="19">
        <v>0.1182600217088246</v>
      </c>
      <c r="K5" s="19">
        <v>0.11464520497248311</v>
      </c>
      <c r="L5" s="19">
        <v>0.10793011121011342</v>
      </c>
      <c r="M5" s="19">
        <v>0.10518736344890665</v>
      </c>
      <c r="N5" s="19">
        <v>0.10378243102488044</v>
      </c>
      <c r="O5" s="19">
        <v>0.12106057223774717</v>
      </c>
      <c r="P5" s="19">
        <v>0.10378781944146691</v>
      </c>
      <c r="Q5" s="19">
        <v>0.11963903406356317</v>
      </c>
      <c r="R5" s="19">
        <v>0.10341063584503535</v>
      </c>
      <c r="S5" s="19">
        <v>0.13090446156920327</v>
      </c>
      <c r="T5" s="19">
        <v>0.12051258354864533</v>
      </c>
      <c r="U5" s="19">
        <v>0.14171354898837615</v>
      </c>
      <c r="V5" s="19">
        <v>0.13431281107944854</v>
      </c>
      <c r="W5" s="19">
        <v>0.14784293981458307</v>
      </c>
    </row>
    <row r="6" spans="1:23" x14ac:dyDescent="0.3">
      <c r="A6" s="16" t="s">
        <v>43</v>
      </c>
      <c r="B6" s="19">
        <v>7.5899349138263919E-2</v>
      </c>
      <c r="C6" s="19">
        <v>3.6700939838202655E-2</v>
      </c>
      <c r="D6" s="19">
        <v>5.1691686094018488E-2</v>
      </c>
      <c r="E6" s="19">
        <v>6.2342629818787756E-2</v>
      </c>
      <c r="F6" s="19">
        <v>8.89610921416428E-2</v>
      </c>
      <c r="G6" s="19">
        <v>5.2897143138328766E-2</v>
      </c>
      <c r="H6" s="19">
        <v>6.7420797995741424E-2</v>
      </c>
      <c r="I6" s="19">
        <v>4.701628371237327E-2</v>
      </c>
      <c r="J6" s="19">
        <v>6.6000346606868168E-2</v>
      </c>
      <c r="K6" s="19">
        <v>4.8940463217554631E-2</v>
      </c>
      <c r="L6" s="19">
        <v>5.4473298781520504E-2</v>
      </c>
      <c r="M6" s="19">
        <v>5.4626019097610903E-2</v>
      </c>
      <c r="N6" s="19">
        <v>5.2985385436264638E-2</v>
      </c>
      <c r="O6" s="19">
        <v>6.7315014427223097E-2</v>
      </c>
      <c r="P6" s="19">
        <v>6.1563179666247157E-2</v>
      </c>
      <c r="Q6" s="19">
        <v>9.7691215194917691E-2</v>
      </c>
      <c r="R6" s="19">
        <v>7.2616212481055958E-2</v>
      </c>
      <c r="S6" s="19">
        <v>0.10322242196177416</v>
      </c>
      <c r="T6" s="19">
        <v>8.5242126675225946E-2</v>
      </c>
      <c r="U6" s="19">
        <v>7.9315752278910454E-2</v>
      </c>
      <c r="V6" s="19">
        <v>0.10549639378138585</v>
      </c>
      <c r="W6" s="19">
        <v>0.13098189245485381</v>
      </c>
    </row>
    <row r="7" spans="1:23" x14ac:dyDescent="0.3">
      <c r="A7" s="16" t="s">
        <v>44</v>
      </c>
      <c r="B7" s="19">
        <v>1.4377800638314325E-2</v>
      </c>
      <c r="C7" s="19">
        <v>5.3477749004044355E-3</v>
      </c>
      <c r="D7" s="19">
        <v>1.2597904178036017E-2</v>
      </c>
      <c r="E7" s="19">
        <v>2.5588079700623947E-2</v>
      </c>
      <c r="F7" s="19">
        <v>2.4231856732174609E-2</v>
      </c>
      <c r="G7" s="19">
        <v>9.8562727862928617E-3</v>
      </c>
      <c r="H7" s="19">
        <v>2.3726583597798109E-2</v>
      </c>
      <c r="I7" s="19">
        <v>1.1158218186088387E-2</v>
      </c>
      <c r="J7" s="19">
        <v>2.1973534123700973E-2</v>
      </c>
      <c r="K7" s="19">
        <v>1.8277538554592701E-2</v>
      </c>
      <c r="L7" s="19">
        <v>2.5265059159965231E-2</v>
      </c>
      <c r="M7" s="19">
        <v>1.9835227680492319E-2</v>
      </c>
      <c r="N7" s="19">
        <v>1.7094406370872919E-2</v>
      </c>
      <c r="O7" s="19">
        <v>1.1269357230464893E-2</v>
      </c>
      <c r="P7" s="19">
        <v>9.2965499757021869E-3</v>
      </c>
      <c r="Q7" s="19">
        <v>3.0640612092267146E-2</v>
      </c>
      <c r="R7" s="19">
        <v>1.4281436467263597E-2</v>
      </c>
      <c r="S7" s="19">
        <v>4.7298384074163972E-2</v>
      </c>
      <c r="T7" s="19">
        <v>2.9537494694959889E-2</v>
      </c>
      <c r="U7" s="19">
        <v>3.5563631180602795E-2</v>
      </c>
      <c r="V7" s="19">
        <v>4.1670509190107036E-2</v>
      </c>
      <c r="W7" s="19">
        <v>3.8490547045946552E-2</v>
      </c>
    </row>
    <row r="8" spans="1:23" x14ac:dyDescent="0.3">
      <c r="A8" s="16" t="s">
        <v>45</v>
      </c>
      <c r="B8" s="19">
        <v>0.11086977025480037</v>
      </c>
      <c r="C8" s="19">
        <v>0.12288372898273037</v>
      </c>
      <c r="D8" s="19">
        <v>0.10741587533477308</v>
      </c>
      <c r="E8" s="19">
        <v>8.7792772657841023E-2</v>
      </c>
      <c r="F8" s="19">
        <v>0.10068150489284686</v>
      </c>
      <c r="G8" s="19">
        <v>7.9825157116159381E-2</v>
      </c>
      <c r="H8" s="19">
        <v>6.997869860473066E-2</v>
      </c>
      <c r="I8" s="19">
        <v>8.3856675930637642E-2</v>
      </c>
      <c r="J8" s="19">
        <v>7.8923304880657311E-2</v>
      </c>
      <c r="K8" s="19">
        <v>7.6416141362014314E-2</v>
      </c>
      <c r="L8" s="19">
        <v>7.5479889914091838E-2</v>
      </c>
      <c r="M8" s="19">
        <v>5.8307104789357848E-2</v>
      </c>
      <c r="N8" s="19">
        <v>7.8820657816995848E-2</v>
      </c>
      <c r="O8" s="19">
        <v>8.6777491691551717E-2</v>
      </c>
      <c r="P8" s="19">
        <v>8.9711900668128633E-2</v>
      </c>
      <c r="Q8" s="19">
        <v>7.6852345279705039E-2</v>
      </c>
      <c r="R8" s="19">
        <v>6.9015537735720708E-2</v>
      </c>
      <c r="S8" s="19">
        <v>7.7175539226497863E-2</v>
      </c>
      <c r="T8" s="19">
        <v>5.1964620099052873E-2</v>
      </c>
      <c r="U8" s="19">
        <v>8.7422421134682432E-2</v>
      </c>
      <c r="V8" s="19">
        <v>8.2875138795707209E-2</v>
      </c>
      <c r="W8" s="19">
        <v>0.13118841537230011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98D03-1855-4C7F-B494-DE51367B08EA}">
  <dimension ref="A3:H9"/>
  <sheetViews>
    <sheetView topLeftCell="A3" workbookViewId="0">
      <selection activeCell="Q10" sqref="Q10"/>
    </sheetView>
  </sheetViews>
  <sheetFormatPr baseColWidth="10" defaultRowHeight="14.4" x14ac:dyDescent="0.3"/>
  <sheetData>
    <row r="3" spans="1:8" x14ac:dyDescent="0.3">
      <c r="D3" s="10">
        <v>2001</v>
      </c>
      <c r="E3" s="10">
        <v>2006</v>
      </c>
      <c r="F3" s="10">
        <v>2012</v>
      </c>
      <c r="G3" s="10">
        <v>2014</v>
      </c>
      <c r="H3" s="10">
        <v>2017</v>
      </c>
    </row>
    <row r="4" spans="1:8" x14ac:dyDescent="0.3">
      <c r="C4" s="20" t="s">
        <v>1</v>
      </c>
      <c r="D4" s="12">
        <v>1034</v>
      </c>
      <c r="E4" s="12">
        <v>1288.72</v>
      </c>
      <c r="F4" s="12">
        <v>1444.0239999999992</v>
      </c>
      <c r="G4" s="12">
        <v>1210.4500399999995</v>
      </c>
      <c r="H4" s="12">
        <v>1740.7857264264999</v>
      </c>
    </row>
    <row r="5" spans="1:8" x14ac:dyDescent="0.3">
      <c r="C5" s="20" t="s">
        <v>2</v>
      </c>
      <c r="D5" s="12">
        <v>4898.79</v>
      </c>
      <c r="E5" s="12">
        <v>3817.74</v>
      </c>
      <c r="F5" s="12">
        <v>4992.5689999999986</v>
      </c>
      <c r="G5" s="12">
        <v>3108.6369799999929</v>
      </c>
      <c r="H5" s="12">
        <v>6035.5232259427994</v>
      </c>
    </row>
    <row r="6" spans="1:8" x14ac:dyDescent="0.3">
      <c r="C6" s="20" t="s">
        <v>0</v>
      </c>
      <c r="D6" s="12">
        <v>6403.48</v>
      </c>
      <c r="E6" s="12">
        <v>4230.0200000000004</v>
      </c>
      <c r="F6" s="12">
        <v>6086.0560000000005</v>
      </c>
      <c r="G6" s="12">
        <v>4523.3082799999984</v>
      </c>
      <c r="H6" s="12">
        <v>7084.7901798547009</v>
      </c>
    </row>
    <row r="9" spans="1:8" ht="15" x14ac:dyDescent="0.3">
      <c r="A9" s="22" t="s">
        <v>46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Producción</vt:lpstr>
      <vt:lpstr>Hoja8</vt:lpstr>
      <vt:lpstr>Hoja6</vt:lpstr>
      <vt:lpstr>Hoja2</vt:lpstr>
      <vt:lpstr>Hoja1</vt:lpstr>
      <vt:lpstr>Hoja4</vt:lpstr>
      <vt:lpstr>Hoja3</vt:lpstr>
      <vt:lpstr>Hoja5</vt:lpstr>
      <vt:lpstr>Hoja7</vt:lpstr>
      <vt:lpstr>Población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WCC</dc:creator>
  <cp:lastModifiedBy>Wilson</cp:lastModifiedBy>
  <dcterms:created xsi:type="dcterms:W3CDTF">2021-04-08T15:47:36Z</dcterms:created>
  <dcterms:modified xsi:type="dcterms:W3CDTF">2022-08-19T19:19:13Z</dcterms:modified>
</cp:coreProperties>
</file>